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G:\COMMUN\2_OPERATIONS TX\2025-03_FAYOLLES - déconstruction anciens garages\05 - CONSULTATIONS\TRAVAUX\01 - DCE\COLIBRIS\version FINALE\"/>
    </mc:Choice>
  </mc:AlternateContent>
  <xr:revisionPtr revIDLastSave="0" documentId="13_ncr:1_{584A8E3F-54B9-413A-B269-E35A577F2A72}" xr6:coauthVersionLast="36" xr6:coauthVersionMax="47" xr10:uidLastSave="{00000000-0000-0000-0000-000000000000}"/>
  <bookViews>
    <workbookView xWindow="0" yWindow="0" windowWidth="28800" windowHeight="11535" xr2:uid="{00000000-000D-0000-FFFF-FFFF00000000}"/>
  </bookViews>
  <sheets>
    <sheet name="DQE" sheetId="2" r:id="rId1"/>
  </sheets>
  <definedNames>
    <definedName name="_Hlk145582203" localSheetId="0">DQE!$A$3</definedName>
    <definedName name="_xlnm.Print_Titles" localSheetId="0">DQE!$8:$8</definedName>
    <definedName name="_xlnm.Print_Area" localSheetId="0">DQE!$A$1:$F$210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17" i="2"/>
  <c r="F20" i="2"/>
  <c r="F21" i="2"/>
  <c r="F18" i="2"/>
  <c r="F19" i="2"/>
  <c r="F22" i="2"/>
  <c r="F168" i="2"/>
  <c r="F169" i="2"/>
  <c r="F170" i="2"/>
  <c r="E173" i="2"/>
  <c r="F173" i="2"/>
  <c r="F174" i="2"/>
  <c r="E177" i="2"/>
  <c r="F177" i="2"/>
  <c r="E178" i="2"/>
  <c r="F178" i="2"/>
  <c r="F179" i="2"/>
  <c r="E182" i="2"/>
  <c r="F182" i="2"/>
  <c r="F183" i="2"/>
  <c r="E186" i="2"/>
  <c r="F186" i="2"/>
  <c r="F187" i="2"/>
  <c r="F189" i="2"/>
  <c r="A186" i="2"/>
  <c r="A185" i="2"/>
  <c r="A182" i="2"/>
  <c r="A181" i="2"/>
  <c r="A178" i="2"/>
  <c r="A177" i="2"/>
  <c r="A176" i="2"/>
  <c r="A173" i="2"/>
  <c r="A172" i="2"/>
  <c r="F26" i="2"/>
  <c r="F27" i="2"/>
  <c r="F28" i="2"/>
  <c r="F31" i="2"/>
  <c r="F32" i="2"/>
  <c r="F35" i="2"/>
  <c r="F36" i="2"/>
  <c r="F37" i="2"/>
  <c r="F44" i="2"/>
  <c r="F45" i="2"/>
  <c r="F47" i="2"/>
  <c r="D196" i="2"/>
  <c r="B196" i="2"/>
  <c r="A196" i="2"/>
  <c r="E196" i="2"/>
  <c r="F196" i="2"/>
  <c r="F10" i="2"/>
  <c r="F11" i="2"/>
  <c r="F12" i="2"/>
  <c r="F13" i="2"/>
  <c r="D195" i="2"/>
  <c r="F40" i="2"/>
  <c r="F41" i="2"/>
  <c r="D197" i="2"/>
  <c r="F51" i="2"/>
  <c r="F52" i="2"/>
  <c r="F55" i="2"/>
  <c r="F56" i="2"/>
  <c r="F58" i="2"/>
  <c r="D198" i="2"/>
  <c r="F62" i="2"/>
  <c r="F63" i="2"/>
  <c r="F64" i="2"/>
  <c r="F66" i="2"/>
  <c r="D199" i="2"/>
  <c r="F70" i="2"/>
  <c r="F71" i="2"/>
  <c r="F75" i="2"/>
  <c r="F76" i="2"/>
  <c r="F78" i="2"/>
  <c r="F80" i="2"/>
  <c r="F82" i="2"/>
  <c r="F84" i="2"/>
  <c r="F85" i="2"/>
  <c r="F86" i="2"/>
  <c r="F90" i="2"/>
  <c r="F92" i="2"/>
  <c r="F93" i="2"/>
  <c r="F94" i="2"/>
  <c r="F96" i="2"/>
  <c r="D200" i="2"/>
  <c r="F101" i="2"/>
  <c r="F102" i="2"/>
  <c r="F105" i="2"/>
  <c r="F106" i="2"/>
  <c r="F108" i="2"/>
  <c r="D201" i="2"/>
  <c r="F112" i="2"/>
  <c r="F113" i="2"/>
  <c r="F115" i="2"/>
  <c r="D202" i="2"/>
  <c r="F119" i="2"/>
  <c r="F120" i="2"/>
  <c r="F122" i="2"/>
  <c r="D203" i="2"/>
  <c r="F126" i="2"/>
  <c r="F127" i="2"/>
  <c r="F130" i="2"/>
  <c r="F131" i="2"/>
  <c r="F132" i="2"/>
  <c r="F134" i="2"/>
  <c r="D204" i="2"/>
  <c r="F138" i="2"/>
  <c r="F139" i="2"/>
  <c r="F142" i="2"/>
  <c r="F143" i="2"/>
  <c r="F146" i="2"/>
  <c r="F147" i="2"/>
  <c r="F149" i="2"/>
  <c r="D205" i="2"/>
  <c r="F152" i="2"/>
  <c r="F153" i="2"/>
  <c r="D206" i="2"/>
  <c r="F156" i="2"/>
  <c r="F162" i="2"/>
  <c r="F163" i="2"/>
  <c r="D207" i="2"/>
  <c r="D208" i="2"/>
  <c r="D209" i="2"/>
  <c r="D210" i="2"/>
  <c r="B209" i="2"/>
  <c r="A209" i="2"/>
  <c r="F210" i="2"/>
  <c r="E210" i="2"/>
  <c r="F209" i="2"/>
  <c r="E209" i="2"/>
  <c r="A207" i="2"/>
  <c r="A206" i="2"/>
  <c r="A205" i="2"/>
  <c r="A204" i="2"/>
  <c r="A203" i="2"/>
  <c r="A202" i="2"/>
  <c r="A201" i="2"/>
  <c r="A200" i="2"/>
  <c r="A199" i="2"/>
  <c r="A198" i="2"/>
  <c r="A197" i="2"/>
  <c r="A195" i="2"/>
  <c r="F202" i="2"/>
  <c r="E207" i="2"/>
  <c r="F207" i="2"/>
  <c r="E206" i="2"/>
  <c r="F206" i="2"/>
  <c r="E203" i="2"/>
  <c r="E199" i="2"/>
  <c r="E200" i="2"/>
  <c r="E202" i="2"/>
  <c r="F205" i="2"/>
  <c r="E205" i="2"/>
  <c r="E195" i="2"/>
  <c r="F195" i="2"/>
  <c r="F203" i="2"/>
  <c r="F199" i="2"/>
  <c r="F200" i="2"/>
  <c r="E201" i="2"/>
  <c r="F201" i="2"/>
  <c r="E204" i="2"/>
  <c r="F204" i="2"/>
  <c r="F198" i="2"/>
  <c r="E198" i="2"/>
  <c r="F208" i="2"/>
  <c r="E208" i="2"/>
  <c r="F197" i="2"/>
  <c r="E197" i="2"/>
</calcChain>
</file>

<file path=xl/sharedStrings.xml><?xml version="1.0" encoding="utf-8"?>
<sst xmlns="http://schemas.openxmlformats.org/spreadsheetml/2006/main" count="357" uniqueCount="229">
  <si>
    <t>n°</t>
  </si>
  <si>
    <t>Désignation</t>
  </si>
  <si>
    <t>Unité</t>
  </si>
  <si>
    <t>Quantité</t>
  </si>
  <si>
    <t>Prix €</t>
  </si>
  <si>
    <t>Total €</t>
  </si>
  <si>
    <t>1</t>
  </si>
  <si>
    <t>INSTALLATION ET SIGNALISATION DE CHANTIER</t>
  </si>
  <si>
    <t>1.1</t>
  </si>
  <si>
    <t>forfait</t>
  </si>
  <si>
    <t>PANNEAU DE CHANTIER</t>
  </si>
  <si>
    <t>TOTAL INSTALLATION ET SIGNALISATION DE CHANTIER</t>
  </si>
  <si>
    <t>H.T.</t>
  </si>
  <si>
    <t>PREPARATION DE TERRAIN</t>
  </si>
  <si>
    <t>2.1</t>
  </si>
  <si>
    <t>DEBOISAGE / DEBROUSSAILLAGE</t>
  </si>
  <si>
    <t>u</t>
  </si>
  <si>
    <t>DEBROUSSAILLAGE</t>
  </si>
  <si>
    <t>2.2</t>
  </si>
  <si>
    <t>DECAPAGE DE TERRE VEGETALE</t>
  </si>
  <si>
    <t>2.3</t>
  </si>
  <si>
    <t>DEMOLITIONS DIVERSES</t>
  </si>
  <si>
    <t>DEMOLITION DIVERSE</t>
  </si>
  <si>
    <t>DEMOLITION DE MACONNERIE</t>
  </si>
  <si>
    <t>2.4</t>
  </si>
  <si>
    <t>DEPOSES DIVERSES</t>
  </si>
  <si>
    <t>DEPOSE DE CANALISATION DIVERSES</t>
  </si>
  <si>
    <t>ml</t>
  </si>
  <si>
    <t>TRAVAUX PREPARATOIRES</t>
  </si>
  <si>
    <t>LIBERATION DES EMPRISES</t>
  </si>
  <si>
    <t>TOTAL PREPARATION DE TERRAIN</t>
  </si>
  <si>
    <t>TERRASSEMENTS</t>
  </si>
  <si>
    <t>3.1</t>
  </si>
  <si>
    <t>DEBLAIS</t>
  </si>
  <si>
    <t>3.1.2</t>
  </si>
  <si>
    <t>DEBLAIS EN PLEINE MASSE ET EVACUATION</t>
  </si>
  <si>
    <t>3.5</t>
  </si>
  <si>
    <t>GEOTEXTILE</t>
  </si>
  <si>
    <t>3.5.1</t>
  </si>
  <si>
    <t>GEOTEXTILE SOUS VOIRIE (CLASSE VI)</t>
  </si>
  <si>
    <t>TOTAL TERRASSEMENTS</t>
  </si>
  <si>
    <t>EMPIERREMENT</t>
  </si>
  <si>
    <t>4.1</t>
  </si>
  <si>
    <t>EMPIERREMENT DE VOIRIE</t>
  </si>
  <si>
    <t>TOTAL EMPIERREMENT</t>
  </si>
  <si>
    <t>RESEAUX DIVERS</t>
  </si>
  <si>
    <t>6.1</t>
  </si>
  <si>
    <t>TRANCHEE</t>
  </si>
  <si>
    <t>TRANCHEE ISOLEE POUR DES RESEAUX D'ASSAINISSEMENT</t>
  </si>
  <si>
    <t>6.2</t>
  </si>
  <si>
    <t>RESEAU EAUX PLUVIALES</t>
  </si>
  <si>
    <t>6.2.1</t>
  </si>
  <si>
    <t>CANALISATION</t>
  </si>
  <si>
    <t>CANALISATION DN 250 mm</t>
  </si>
  <si>
    <t>CANALISATION DN 800 mm</t>
  </si>
  <si>
    <t>6.2.6</t>
  </si>
  <si>
    <t>REGARD DE VISITE</t>
  </si>
  <si>
    <t>CANIVEAU A GRILLE</t>
  </si>
  <si>
    <t>CANIVEAU A GRILLE LARGEUR 300 mm</t>
  </si>
  <si>
    <t>FOSSE</t>
  </si>
  <si>
    <t>CREATION DE FOSSE</t>
  </si>
  <si>
    <t>RESEAU ECLAIRAGE</t>
  </si>
  <si>
    <t>MASSIF D'ANCRAGE</t>
  </si>
  <si>
    <t>MASSIF CANDELABRE</t>
  </si>
  <si>
    <t>MATERIEL D'ECLAIRAGE</t>
  </si>
  <si>
    <t>TOTAL RESEAUX DIVERS</t>
  </si>
  <si>
    <t>VOIRIE</t>
  </si>
  <si>
    <t>REVETEMENT DE SURFACE</t>
  </si>
  <si>
    <t>ENDUIT</t>
  </si>
  <si>
    <t>ENDUIT TRICOUCHE</t>
  </si>
  <si>
    <t>MISE A NIVEAU D'OUVRAGES</t>
  </si>
  <si>
    <t>MISE A NIVEAU D'OUVRAGE</t>
  </si>
  <si>
    <t>TOTAL VOIRIE</t>
  </si>
  <si>
    <t>CLOTURES ET GARDE CORPS</t>
  </si>
  <si>
    <t>9.1</t>
  </si>
  <si>
    <t>CLOTURE METALLIQUE</t>
  </si>
  <si>
    <t>CLOTURE RIGIDE</t>
  </si>
  <si>
    <t>TOTAL CLOTURES ET GARDE CORPS</t>
  </si>
  <si>
    <t>ESPACES VERTS</t>
  </si>
  <si>
    <t>ENGAZONNEMENT</t>
  </si>
  <si>
    <t>ENGAZONNEMENT DES TALUS</t>
  </si>
  <si>
    <t>TOTAL ESPACES VERTS</t>
  </si>
  <si>
    <t>SIGNALISATION</t>
  </si>
  <si>
    <t>11.1</t>
  </si>
  <si>
    <t>MARQUAGE AU SOL</t>
  </si>
  <si>
    <t>MARQUAGE BANDE "STOP"</t>
  </si>
  <si>
    <t>11.2</t>
  </si>
  <si>
    <t>SIGNALISATION VERTICALE</t>
  </si>
  <si>
    <t>11.2.1</t>
  </si>
  <si>
    <t>PANNEAU "STOP"</t>
  </si>
  <si>
    <t>PANNEAU "SENS INTERDIT"</t>
  </si>
  <si>
    <t>TOTAL SIGNALISATION</t>
  </si>
  <si>
    <t>ESSAIS</t>
  </si>
  <si>
    <t>INSPECTION CAMERA</t>
  </si>
  <si>
    <t>ESSAIS DE COMPACTAGE</t>
  </si>
  <si>
    <t>ESSAIS DE PORTANCE</t>
  </si>
  <si>
    <t>TOTAL ESSAIS</t>
  </si>
  <si>
    <t>RECOLEMENT</t>
  </si>
  <si>
    <t>DOSSIER DE RECOLEMENT</t>
  </si>
  <si>
    <t>TOTAL RECOLEMENT</t>
  </si>
  <si>
    <t>RECHERCHE DE RESEAUX</t>
  </si>
  <si>
    <t>MARQUAGE PIQUETAGE DU DEBUT DE CHANTIER</t>
  </si>
  <si>
    <t xml:space="preserve">LOCALISATION DE RESEAU ENTERRE PAR PROCEDE SANS FOUILLE </t>
  </si>
  <si>
    <t xml:space="preserve">TRAVAUX PONCTUELS DE LOCALISATION DE RESEAU ENTERRE REALISES HORS CHANTIER </t>
  </si>
  <si>
    <t>TRAVAUX PONCTUELS DE LOCALISATION DE RESEAU ENTERRE REALISES EN CHANTIER</t>
  </si>
  <si>
    <t xml:space="preserve">TRAVAUX DE DEGAGEMENT PARTIEL OU TOTAL DE RESEAUX ENTERRES </t>
  </si>
  <si>
    <t xml:space="preserve">MISE EN PLACE DE PROTECTIONS MECANIQUES </t>
  </si>
  <si>
    <t>INVESTIGATIONS COMPLEMENTAIRES</t>
  </si>
  <si>
    <t>TOTAL RECHERCHE DE RESEAUX</t>
  </si>
  <si>
    <t>H.T. €</t>
  </si>
  <si>
    <t>T.V.A 20.0% €</t>
  </si>
  <si>
    <t>T.T.C. €</t>
  </si>
  <si>
    <t xml:space="preserve">RECAPITULATIF GLOBAL </t>
  </si>
  <si>
    <t>TOTAL</t>
  </si>
  <si>
    <t>ETUDES D'EXECUTIONS</t>
  </si>
  <si>
    <t>SOUS-TOTAL SIGNALISATION VERTICALE</t>
  </si>
  <si>
    <t>SOUS-TOTAL MARQUAGE AU SOL</t>
  </si>
  <si>
    <t>SOUS-TOTAL ENGAZONNEMENT</t>
  </si>
  <si>
    <t>SOUS-TOTAL CLOTURE METALLIQUE</t>
  </si>
  <si>
    <t>SOUS-TOTAL INSPECTION CAMERA</t>
  </si>
  <si>
    <t>SOUS-TOTAL ESSAIS DE COMPACTAGE</t>
  </si>
  <si>
    <t>SOUS-TOTAL ESSAIS DE PORTANCE</t>
  </si>
  <si>
    <t>SOUS-TOTAL MISE A NIVEAU D'OUVRAGES</t>
  </si>
  <si>
    <t>SOUS-TOTAL REVETEMENT DE SURFACE</t>
  </si>
  <si>
    <t>SOUS-TOTAL TRANCHEE</t>
  </si>
  <si>
    <t>SOUS-TOTAL RESEAU EAUX PLUVIALES</t>
  </si>
  <si>
    <t>SOUS-TOTAL RESEAU ECLAIRAGE</t>
  </si>
  <si>
    <t>SOUS-TOTAL EMPIERREMENT DE VOIRIE</t>
  </si>
  <si>
    <t>SOUS-TOTAL GEOTEXTILE</t>
  </si>
  <si>
    <t>SOUS-TOTAL DEBLAIS</t>
  </si>
  <si>
    <t>SOUS-TOTAL TRAVAUX PREPARATOIRES</t>
  </si>
  <si>
    <t>SOUS-TOTAL DEPOSES DIVERSES</t>
  </si>
  <si>
    <t>SOUS-TOTAL DEMOLITIONS DIVERSES</t>
  </si>
  <si>
    <t>SOUS-TOTAL DECAPAGE DE TERRE VEGETALE</t>
  </si>
  <si>
    <t>SOUS-TOTAL DEBOISAGE / DEBROUSSAILLAGE</t>
  </si>
  <si>
    <t>m2</t>
  </si>
  <si>
    <t>m3</t>
  </si>
  <si>
    <t>PM</t>
  </si>
  <si>
    <t xml:space="preserve">INSTALLATION DE CHANTIER PROPRE A L'ENTREPRISE </t>
  </si>
  <si>
    <t>COUCHE DE FONDATION EN 0/150 SOUS VOIRIE 90cm</t>
  </si>
  <si>
    <t>EMPIERREMENT EN GNT 0/31,5 SOUS VOIRIE 20cm</t>
  </si>
  <si>
    <t>REGARD DE VISITE DN 1200x1200mm</t>
  </si>
  <si>
    <t>6.2.4</t>
  </si>
  <si>
    <t>GRILLE AVALOIR</t>
  </si>
  <si>
    <t>CANDELABRE SOLAIRE DOUBLE</t>
  </si>
  <si>
    <t>ABATTAGE ET DESSOUCHAGE D'ARBRES</t>
  </si>
  <si>
    <t>CANDELABRE SOLAIRE SIMPLE</t>
  </si>
  <si>
    <t>DECAPAGE TERRE VEGETALE ET EVACUATION</t>
  </si>
  <si>
    <t>DEMOLITION</t>
  </si>
  <si>
    <t>CURAGE DES BÂTIMENTS</t>
  </si>
  <si>
    <t>DEPOSE DE LA CUVE A FUEL</t>
  </si>
  <si>
    <t>DEMOLITION DU BATIMENT PRINCIPALE ET EVACUATION DECHETS</t>
  </si>
  <si>
    <t>DEMOLITION DE L'ABRI EN TÔLES</t>
  </si>
  <si>
    <t>TOTAL DEMOLITION</t>
  </si>
  <si>
    <t>1.2</t>
  </si>
  <si>
    <t>1.3</t>
  </si>
  <si>
    <t>3.1.1</t>
  </si>
  <si>
    <t>3.2</t>
  </si>
  <si>
    <t>3.2.1</t>
  </si>
  <si>
    <t>3.3</t>
  </si>
  <si>
    <t>3.3.1</t>
  </si>
  <si>
    <t>3.3.2</t>
  </si>
  <si>
    <t>3.4</t>
  </si>
  <si>
    <t>3.4.1</t>
  </si>
  <si>
    <t>4.1.1</t>
  </si>
  <si>
    <t>4.2</t>
  </si>
  <si>
    <t>4.2.1</t>
  </si>
  <si>
    <t>5.1</t>
  </si>
  <si>
    <t>5.1.1</t>
  </si>
  <si>
    <t>5.1.2</t>
  </si>
  <si>
    <t>6.1.1</t>
  </si>
  <si>
    <t>6.2.1.1</t>
  </si>
  <si>
    <t>6.2.1.2</t>
  </si>
  <si>
    <t>6.2.2</t>
  </si>
  <si>
    <t>6.2.2.1</t>
  </si>
  <si>
    <t>6.2.3</t>
  </si>
  <si>
    <t>6.2.3.1</t>
  </si>
  <si>
    <t>6.2.4.1</t>
  </si>
  <si>
    <t>6.2.5</t>
  </si>
  <si>
    <t>6.2.5.1</t>
  </si>
  <si>
    <t>6.3</t>
  </si>
  <si>
    <t>6.3.1</t>
  </si>
  <si>
    <t>6.3.1.1</t>
  </si>
  <si>
    <t>6.3.2</t>
  </si>
  <si>
    <t>6.3.2.1</t>
  </si>
  <si>
    <t>6.3.2.2</t>
  </si>
  <si>
    <t>7.1</t>
  </si>
  <si>
    <t>7.1.1</t>
  </si>
  <si>
    <t>7.1.1.1</t>
  </si>
  <si>
    <t>7.2.</t>
  </si>
  <si>
    <t>7.2.1</t>
  </si>
  <si>
    <t>8.1</t>
  </si>
  <si>
    <t>8.1.1</t>
  </si>
  <si>
    <t>9.1.1</t>
  </si>
  <si>
    <t>10.1</t>
  </si>
  <si>
    <t>10.1.1</t>
  </si>
  <si>
    <t>10.2</t>
  </si>
  <si>
    <t>10.2.1</t>
  </si>
  <si>
    <t>10.2.2</t>
  </si>
  <si>
    <t>11.1.1</t>
  </si>
  <si>
    <t>11.3</t>
  </si>
  <si>
    <t>11.3.1</t>
  </si>
  <si>
    <t>12.1</t>
  </si>
  <si>
    <t>13.1</t>
  </si>
  <si>
    <t>13.2</t>
  </si>
  <si>
    <t>13.3</t>
  </si>
  <si>
    <t>13.4</t>
  </si>
  <si>
    <t>13.5</t>
  </si>
  <si>
    <t>13.6</t>
  </si>
  <si>
    <t>13.7</t>
  </si>
  <si>
    <t>Lot Démolition / VRD</t>
  </si>
  <si>
    <t>Regard maçonné - Chute en escalier</t>
  </si>
  <si>
    <t>2.5</t>
  </si>
  <si>
    <t>DEMOLITION DU PAVILLON INTERNAT ET EVACUATION DES DECHETS</t>
  </si>
  <si>
    <t>SOUS-TOTAL DEMOLITION</t>
  </si>
  <si>
    <t>GRILLE AVALOIR 50 x 50 cm</t>
  </si>
  <si>
    <t>2.6</t>
  </si>
  <si>
    <t>TRAVAUX DE DEPOSE ET D'EVACUATION DES MATERIAUX AMIANTES</t>
  </si>
  <si>
    <t>DEPOSE ET EVACUATION CUVE NEUTRALISEE</t>
  </si>
  <si>
    <t>DEPOLUTION DES SOLS AUTOUR DES CUVES ET REMBLAIEMENT DES FOUILLES</t>
  </si>
  <si>
    <t>2.7</t>
  </si>
  <si>
    <t>2.8</t>
  </si>
  <si>
    <t>PARKING NORD</t>
  </si>
  <si>
    <t>CENTRE HOSPITALIER DE BRIVE</t>
  </si>
  <si>
    <t>TRAVAUX DE DEMOLITION &amp; TERRASSEMENTS DES ANCIENS GARAGES FAYOLLES</t>
  </si>
  <si>
    <t>D . P . G . F .</t>
  </si>
  <si>
    <t>TRANCHE OPTIONNELLE - Pavillon internat</t>
  </si>
  <si>
    <t>TOTAL TRANCHE FERME</t>
  </si>
  <si>
    <t>TOTAL TRANCHE OPTIONNELLE - PAVILLON INTERNAT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</si>
</sst>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,##0"/>
    <numFmt numFmtId="165" formatCode="#,###,##0.00"/>
    <numFmt numFmtId="166" formatCode="##,##0.00"/>
  </numFmts>
  <fonts count="39" x14ac:knownFonts="1">
    <font>
      <sz val="9"/>
      <color rgb="FF000000"/>
      <name val="Verdana"/>
      <family val="2"/>
    </font>
    <font>
      <sz val="9"/>
      <color rgb="FF000000"/>
      <name val="Verdana"/>
      <family val="2"/>
    </font>
    <font>
      <sz val="8"/>
      <color rgb="FF000000"/>
      <name val="Verdana"/>
      <family val="2"/>
    </font>
    <font>
      <sz val="9"/>
      <color rgb="FF000000"/>
      <name val="Tahoma"/>
      <family val="2"/>
    </font>
    <font>
      <b/>
      <sz val="11"/>
      <color rgb="FFFFFFFF"/>
      <name val="Tahoma"/>
      <family val="2"/>
    </font>
    <font>
      <b/>
      <sz val="9"/>
      <color rgb="FF000000"/>
      <name val="Verdana"/>
      <family val="2"/>
    </font>
    <font>
      <b/>
      <sz val="12"/>
      <color rgb="FFFFFFFF"/>
      <name val="Verdana"/>
      <family val="2"/>
    </font>
    <font>
      <b/>
      <sz val="11"/>
      <color rgb="FF000000"/>
      <name val="Verdana"/>
      <family val="2"/>
    </font>
    <font>
      <b/>
      <sz val="10"/>
      <color rgb="FF000000"/>
      <name val="Verdana"/>
      <family val="2"/>
    </font>
    <font>
      <b/>
      <sz val="8"/>
      <color rgb="FF000000"/>
      <name val="Verdana"/>
      <family val="2"/>
    </font>
    <font>
      <sz val="9"/>
      <color rgb="FF008000"/>
      <name val="Verdana"/>
      <family val="2"/>
    </font>
    <font>
      <sz val="9"/>
      <color rgb="FFFF0000"/>
      <name val="Verdana"/>
      <family val="2"/>
    </font>
    <font>
      <sz val="8"/>
      <color rgb="FF000000"/>
      <name val="Tahoma"/>
      <family val="2"/>
    </font>
    <font>
      <b/>
      <sz val="8"/>
      <color rgb="FF546A6B"/>
      <name val="Verdana"/>
      <family val="2"/>
    </font>
    <font>
      <b/>
      <sz val="8"/>
      <color rgb="FF000000"/>
      <name val="Tahoma"/>
      <family val="2"/>
    </font>
    <font>
      <i/>
      <sz val="8"/>
      <color rgb="FF000000"/>
      <name val="Tahoma"/>
      <family val="2"/>
    </font>
    <font>
      <sz val="8"/>
      <color rgb="FF2F1700"/>
      <name val="Tahoma"/>
      <family val="2"/>
    </font>
    <font>
      <sz val="8"/>
      <color rgb="FFFFFFFF"/>
      <name val="Tahoma"/>
      <family val="2"/>
    </font>
    <font>
      <sz val="9"/>
      <color rgb="FFFFFFFF"/>
      <name val="Tahoma"/>
      <family val="2"/>
    </font>
    <font>
      <sz val="18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  <font>
      <b/>
      <sz val="18"/>
      <color theme="1"/>
      <name val="Century Gothic"/>
      <family val="2"/>
      <scheme val="minor"/>
    </font>
    <font>
      <i/>
      <sz val="16"/>
      <color theme="1"/>
      <name val="Century Gothic"/>
      <family val="2"/>
      <scheme val="minor"/>
    </font>
    <font>
      <b/>
      <i/>
      <sz val="11"/>
      <color theme="1"/>
      <name val="Century Gothic"/>
      <family val="2"/>
      <scheme val="minor"/>
    </font>
    <font>
      <sz val="8"/>
      <name val="Verdana"/>
      <family val="2"/>
    </font>
    <font>
      <sz val="9"/>
      <color rgb="FF000000"/>
      <name val="Century Gothic"/>
      <family val="2"/>
      <scheme val="minor"/>
    </font>
    <font>
      <sz val="8"/>
      <color theme="0" tint="-0.499984740745262"/>
      <name val="Century Gothic"/>
      <family val="2"/>
      <scheme val="minor"/>
    </font>
    <font>
      <b/>
      <sz val="8"/>
      <color rgb="FF000000"/>
      <name val="Century Gothic"/>
      <family val="2"/>
      <scheme val="minor"/>
    </font>
    <font>
      <b/>
      <sz val="12"/>
      <color rgb="FFFFFFFF"/>
      <name val="Century Gothic"/>
      <family val="2"/>
      <scheme val="minor"/>
    </font>
    <font>
      <sz val="8"/>
      <color rgb="FF000000"/>
      <name val="Century Gothic"/>
      <family val="2"/>
      <scheme val="minor"/>
    </font>
    <font>
      <b/>
      <sz val="11"/>
      <color rgb="FF000000"/>
      <name val="Century Gothic"/>
      <family val="2"/>
      <scheme val="minor"/>
    </font>
    <font>
      <i/>
      <sz val="8"/>
      <color theme="8" tint="-0.249977111117893"/>
      <name val="Century Gothic"/>
      <family val="2"/>
      <scheme val="minor"/>
    </font>
    <font>
      <b/>
      <sz val="9"/>
      <color rgb="FF000000"/>
      <name val="Century Gothic"/>
      <family val="2"/>
      <scheme val="minor"/>
    </font>
    <font>
      <sz val="8"/>
      <name val="Century Gothic"/>
      <family val="2"/>
      <scheme val="minor"/>
    </font>
    <font>
      <sz val="12"/>
      <color theme="0" tint="-0.499984740745262"/>
      <name val="Century Gothic"/>
      <family val="2"/>
      <scheme val="major"/>
    </font>
    <font>
      <b/>
      <sz val="12"/>
      <color theme="1"/>
      <name val="Century Gothic"/>
      <family val="2"/>
      <scheme val="major"/>
    </font>
    <font>
      <i/>
      <sz val="12"/>
      <color theme="1"/>
      <name val="Century Gothic"/>
      <family val="2"/>
      <scheme val="major"/>
    </font>
    <font>
      <b/>
      <sz val="12"/>
      <color rgb="FF000000"/>
      <name val="Century Gothic"/>
      <family val="2"/>
      <scheme val="major"/>
    </font>
    <font>
      <b/>
      <i/>
      <sz val="12"/>
      <color theme="1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4A4A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22">
    <xf numFmtId="0" fontId="0" fillId="0" borderId="0" xfId="0"/>
    <xf numFmtId="0" fontId="1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7" borderId="4" xfId="13" applyFont="1" applyFill="1" applyBorder="1" applyAlignment="1">
      <alignment horizontal="right" vertical="center" wrapText="1"/>
    </xf>
    <xf numFmtId="0" fontId="27" fillId="7" borderId="6" xfId="13" applyFont="1" applyFill="1" applyBorder="1" applyAlignment="1">
      <alignment horizontal="center" vertical="center" wrapText="1"/>
    </xf>
    <xf numFmtId="0" fontId="27" fillId="7" borderId="7" xfId="13" applyFont="1" applyFill="1" applyBorder="1" applyAlignment="1">
      <alignment horizontal="center" vertical="center" wrapText="1"/>
    </xf>
    <xf numFmtId="0" fontId="27" fillId="7" borderId="9" xfId="13" applyFont="1" applyFill="1" applyBorder="1" applyAlignment="1">
      <alignment horizontal="center" vertical="center" wrapText="1"/>
    </xf>
    <xf numFmtId="0" fontId="28" fillId="2" borderId="10" xfId="4" quotePrefix="1" applyFont="1" applyFill="1" applyBorder="1" applyAlignment="1">
      <alignment horizontal="right" vertical="center" wrapText="1"/>
    </xf>
    <xf numFmtId="0" fontId="28" fillId="2" borderId="26" xfId="4" applyFont="1" applyFill="1" applyBorder="1" applyAlignment="1">
      <alignment vertical="center"/>
    </xf>
    <xf numFmtId="0" fontId="28" fillId="2" borderId="26" xfId="4" applyFont="1" applyFill="1" applyBorder="1" applyAlignment="1">
      <alignment vertical="center" wrapText="1"/>
    </xf>
    <xf numFmtId="0" fontId="28" fillId="2" borderId="11" xfId="4" applyFont="1" applyFill="1" applyBorder="1" applyAlignment="1">
      <alignment vertical="center" wrapText="1"/>
    </xf>
    <xf numFmtId="0" fontId="27" fillId="3" borderId="12" xfId="27" quotePrefix="1" applyFont="1" applyFill="1" applyBorder="1" applyAlignment="1">
      <alignment horizontal="right" vertical="center" wrapText="1"/>
    </xf>
    <xf numFmtId="0" fontId="27" fillId="3" borderId="13" xfId="27" applyFont="1" applyFill="1" applyBorder="1" applyAlignment="1">
      <alignment horizontal="left" vertical="center" wrapText="1"/>
    </xf>
    <xf numFmtId="0" fontId="29" fillId="3" borderId="14" xfId="16" applyFont="1" applyFill="1" applyBorder="1" applyAlignment="1">
      <alignment horizontal="center" vertical="center" wrapText="1"/>
    </xf>
    <xf numFmtId="164" fontId="29" fillId="3" borderId="14" xfId="17" applyNumberFormat="1" applyFont="1" applyFill="1" applyBorder="1" applyAlignment="1">
      <alignment horizontal="center" vertical="center" wrapText="1"/>
    </xf>
    <xf numFmtId="165" fontId="29" fillId="3" borderId="14" xfId="18" applyNumberFormat="1" applyFont="1" applyFill="1" applyBorder="1" applyAlignment="1">
      <alignment horizontal="center" vertical="center" wrapText="1"/>
    </xf>
    <xf numFmtId="165" fontId="29" fillId="3" borderId="15" xfId="19" applyNumberFormat="1" applyFont="1" applyFill="1" applyBorder="1" applyAlignment="1">
      <alignment horizontal="right" vertical="center"/>
    </xf>
    <xf numFmtId="0" fontId="25" fillId="4" borderId="3" xfId="0" applyFont="1" applyFill="1" applyBorder="1" applyAlignment="1">
      <alignment horizontal="center" vertical="center"/>
    </xf>
    <xf numFmtId="0" fontId="27" fillId="4" borderId="5" xfId="20" applyFont="1" applyFill="1" applyBorder="1" applyAlignment="1">
      <alignment vertical="center" wrapText="1"/>
    </xf>
    <xf numFmtId="0" fontId="27" fillId="4" borderId="5" xfId="21" applyFont="1" applyFill="1" applyBorder="1" applyAlignment="1">
      <alignment horizontal="right" vertical="center" wrapText="1"/>
    </xf>
    <xf numFmtId="165" fontId="27" fillId="4" borderId="16" xfId="24" applyNumberFormat="1" applyFont="1" applyFill="1" applyBorder="1" applyAlignment="1">
      <alignment horizontal="right" vertical="center"/>
    </xf>
    <xf numFmtId="0" fontId="25" fillId="0" borderId="10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24" xfId="0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7" fillId="3" borderId="10" xfId="27" quotePrefix="1" applyFont="1" applyFill="1" applyBorder="1" applyAlignment="1">
      <alignment horizontal="right" vertical="center" wrapText="1"/>
    </xf>
    <xf numFmtId="0" fontId="27" fillId="3" borderId="24" xfId="27" applyFont="1" applyFill="1" applyBorder="1" applyAlignment="1">
      <alignment horizontal="left" vertical="center" wrapText="1"/>
    </xf>
    <xf numFmtId="0" fontId="30" fillId="3" borderId="24" xfId="5" applyFont="1" applyFill="1" applyBorder="1" applyAlignment="1">
      <alignment vertical="center" wrapText="1"/>
    </xf>
    <xf numFmtId="0" fontId="30" fillId="3" borderId="18" xfId="5" applyFont="1" applyFill="1" applyBorder="1" applyAlignment="1">
      <alignment vertical="center" wrapText="1"/>
    </xf>
    <xf numFmtId="0" fontId="29" fillId="3" borderId="12" xfId="27" quotePrefix="1" applyFont="1" applyFill="1" applyBorder="1" applyAlignment="1">
      <alignment horizontal="right" vertical="center" wrapText="1"/>
    </xf>
    <xf numFmtId="0" fontId="29" fillId="3" borderId="13" xfId="27" applyFont="1" applyFill="1" applyBorder="1" applyAlignment="1">
      <alignment horizontal="left" vertical="center" wrapText="1"/>
    </xf>
    <xf numFmtId="166" fontId="29" fillId="3" borderId="14" xfId="17" applyNumberFormat="1" applyFont="1" applyFill="1" applyBorder="1" applyAlignment="1">
      <alignment horizontal="center" vertical="center" wrapText="1"/>
    </xf>
    <xf numFmtId="0" fontId="31" fillId="3" borderId="12" xfId="27" quotePrefix="1" applyFont="1" applyFill="1" applyBorder="1" applyAlignment="1">
      <alignment horizontal="right" vertical="center" wrapText="1"/>
    </xf>
    <xf numFmtId="0" fontId="31" fillId="3" borderId="13" xfId="27" applyFont="1" applyFill="1" applyBorder="1" applyAlignment="1">
      <alignment horizontal="left" vertical="center" wrapText="1"/>
    </xf>
    <xf numFmtId="0" fontId="29" fillId="3" borderId="2" xfId="27" quotePrefix="1" applyFont="1" applyFill="1" applyBorder="1" applyAlignment="1">
      <alignment horizontal="right" vertical="center" wrapText="1"/>
    </xf>
    <xf numFmtId="0" fontId="29" fillId="3" borderId="0" xfId="27" applyFont="1" applyFill="1" applyBorder="1" applyAlignment="1">
      <alignment horizontal="left" vertical="center" wrapText="1"/>
    </xf>
    <xf numFmtId="0" fontId="29" fillId="3" borderId="1" xfId="16" applyFont="1" applyFill="1" applyBorder="1" applyAlignment="1">
      <alignment horizontal="center" vertical="center" wrapText="1"/>
    </xf>
    <xf numFmtId="164" fontId="29" fillId="3" borderId="1" xfId="17" applyNumberFormat="1" applyFont="1" applyFill="1" applyBorder="1" applyAlignment="1">
      <alignment horizontal="center" vertical="center" wrapText="1"/>
    </xf>
    <xf numFmtId="165" fontId="29" fillId="3" borderId="1" xfId="18" applyNumberFormat="1" applyFont="1" applyFill="1" applyBorder="1" applyAlignment="1">
      <alignment horizontal="center" vertical="center" wrapText="1"/>
    </xf>
    <xf numFmtId="165" fontId="29" fillId="3" borderId="8" xfId="19" applyNumberFormat="1" applyFont="1" applyFill="1" applyBorder="1" applyAlignment="1">
      <alignment horizontal="right" vertical="center"/>
    </xf>
    <xf numFmtId="0" fontId="25" fillId="5" borderId="3" xfId="0" applyFont="1" applyFill="1" applyBorder="1" applyAlignment="1">
      <alignment horizontal="center" vertical="center"/>
    </xf>
    <xf numFmtId="0" fontId="27" fillId="5" borderId="5" xfId="20" applyFont="1" applyFill="1" applyBorder="1" applyAlignment="1">
      <alignment vertical="center" wrapText="1"/>
    </xf>
    <xf numFmtId="0" fontId="27" fillId="5" borderId="5" xfId="21" applyFont="1" applyFill="1" applyBorder="1" applyAlignment="1">
      <alignment horizontal="right" vertical="center" wrapText="1"/>
    </xf>
    <xf numFmtId="165" fontId="27" fillId="5" borderId="16" xfId="24" applyNumberFormat="1" applyFont="1" applyFill="1" applyBorder="1" applyAlignment="1">
      <alignment horizontal="right" vertical="center"/>
    </xf>
    <xf numFmtId="0" fontId="25" fillId="0" borderId="2" xfId="0" applyFont="1" applyBorder="1" applyAlignment="1">
      <alignment horizontal="center" vertical="center"/>
    </xf>
    <xf numFmtId="166" fontId="29" fillId="3" borderId="1" xfId="17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30" fillId="3" borderId="26" xfId="5" applyFont="1" applyFill="1" applyBorder="1" applyAlignment="1">
      <alignment vertical="center" wrapText="1"/>
    </xf>
    <xf numFmtId="0" fontId="30" fillId="3" borderId="11" xfId="5" applyFont="1" applyFill="1" applyBorder="1" applyAlignment="1">
      <alignment vertical="center" wrapText="1"/>
    </xf>
    <xf numFmtId="0" fontId="29" fillId="3" borderId="25" xfId="16" applyFont="1" applyFill="1" applyBorder="1" applyAlignment="1">
      <alignment horizontal="center" vertical="center" wrapText="1"/>
    </xf>
    <xf numFmtId="164" fontId="29" fillId="3" borderId="25" xfId="17" applyNumberFormat="1" applyFont="1" applyFill="1" applyBorder="1" applyAlignment="1">
      <alignment horizontal="center" vertical="center" wrapText="1"/>
    </xf>
    <xf numFmtId="165" fontId="29" fillId="3" borderId="25" xfId="18" applyNumberFormat="1" applyFont="1" applyFill="1" applyBorder="1" applyAlignment="1">
      <alignment horizontal="center" vertical="center" wrapText="1"/>
    </xf>
    <xf numFmtId="165" fontId="29" fillId="3" borderId="33" xfId="19" applyNumberFormat="1" applyFont="1" applyFill="1" applyBorder="1" applyAlignment="1">
      <alignment horizontal="right" vertical="center"/>
    </xf>
    <xf numFmtId="0" fontId="29" fillId="3" borderId="24" xfId="16" applyFont="1" applyFill="1" applyBorder="1" applyAlignment="1">
      <alignment horizontal="center" vertical="center" wrapText="1"/>
    </xf>
    <xf numFmtId="164" fontId="29" fillId="3" borderId="24" xfId="17" applyNumberFormat="1" applyFont="1" applyFill="1" applyBorder="1" applyAlignment="1">
      <alignment horizontal="center" vertical="center" wrapText="1"/>
    </xf>
    <xf numFmtId="165" fontId="29" fillId="3" borderId="24" xfId="18" applyNumberFormat="1" applyFont="1" applyFill="1" applyBorder="1" applyAlignment="1">
      <alignment horizontal="center" vertical="center" wrapText="1"/>
    </xf>
    <xf numFmtId="165" fontId="29" fillId="3" borderId="18" xfId="19" applyNumberFormat="1" applyFont="1" applyFill="1" applyBorder="1" applyAlignment="1">
      <alignment horizontal="right" vertical="center"/>
    </xf>
    <xf numFmtId="0" fontId="29" fillId="0" borderId="12" xfId="27" quotePrefix="1" applyFont="1" applyFill="1" applyBorder="1" applyAlignment="1">
      <alignment horizontal="right" vertical="center" wrapText="1"/>
    </xf>
    <xf numFmtId="0" fontId="27" fillId="3" borderId="2" xfId="27" quotePrefix="1" applyFont="1" applyFill="1" applyBorder="1" applyAlignment="1">
      <alignment horizontal="right" vertical="center" wrapText="1"/>
    </xf>
    <xf numFmtId="0" fontId="27" fillId="3" borderId="0" xfId="27" applyFont="1" applyFill="1" applyBorder="1" applyAlignment="1">
      <alignment horizontal="left" vertical="center" wrapText="1"/>
    </xf>
    <xf numFmtId="166" fontId="29" fillId="3" borderId="24" xfId="17" applyNumberFormat="1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/>
    </xf>
    <xf numFmtId="0" fontId="25" fillId="0" borderId="31" xfId="0" applyFont="1" applyBorder="1" applyAlignment="1">
      <alignment vertical="center"/>
    </xf>
    <xf numFmtId="0" fontId="25" fillId="0" borderId="32" xfId="0" applyFont="1" applyBorder="1" applyAlignment="1">
      <alignment vertical="center"/>
    </xf>
    <xf numFmtId="0" fontId="29" fillId="3" borderId="2" xfId="28" applyFont="1" applyFill="1" applyBorder="1" applyAlignment="1">
      <alignment horizontal="right" vertical="center" wrapText="1"/>
    </xf>
    <xf numFmtId="165" fontId="29" fillId="3" borderId="1" xfId="32" applyNumberFormat="1" applyFont="1" applyFill="1" applyBorder="1" applyAlignment="1">
      <alignment horizontal="right" vertical="center"/>
    </xf>
    <xf numFmtId="165" fontId="29" fillId="3" borderId="8" xfId="32" applyNumberFormat="1" applyFont="1" applyFill="1" applyBorder="1" applyAlignment="1">
      <alignment horizontal="right" vertical="center"/>
    </xf>
    <xf numFmtId="0" fontId="29" fillId="3" borderId="21" xfId="28" applyFont="1" applyFill="1" applyBorder="1" applyAlignment="1">
      <alignment horizontal="right" vertical="center" wrapText="1"/>
    </xf>
    <xf numFmtId="165" fontId="29" fillId="3" borderId="22" xfId="32" applyNumberFormat="1" applyFont="1" applyFill="1" applyBorder="1" applyAlignment="1">
      <alignment horizontal="right" vertical="center"/>
    </xf>
    <xf numFmtId="165" fontId="29" fillId="3" borderId="23" xfId="32" applyNumberFormat="1" applyFont="1" applyFill="1" applyBorder="1" applyAlignment="1">
      <alignment horizontal="right" vertical="center"/>
    </xf>
    <xf numFmtId="0" fontId="27" fillId="6" borderId="27" xfId="29" applyFont="1" applyFill="1" applyBorder="1" applyAlignment="1">
      <alignment horizontal="right" vertical="center"/>
    </xf>
    <xf numFmtId="165" fontId="27" fillId="6" borderId="29" xfId="33" applyNumberFormat="1" applyFont="1" applyFill="1" applyBorder="1" applyAlignment="1">
      <alignment horizontal="right" vertical="center"/>
    </xf>
    <xf numFmtId="165" fontId="27" fillId="6" borderId="29" xfId="37" applyNumberFormat="1" applyFont="1" applyFill="1" applyBorder="1" applyAlignment="1">
      <alignment horizontal="right" vertical="center"/>
    </xf>
    <xf numFmtId="165" fontId="27" fillId="6" borderId="30" xfId="38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5" fontId="29" fillId="3" borderId="15" xfId="19" applyNumberFormat="1" applyFont="1" applyFill="1" applyBorder="1" applyAlignment="1">
      <alignment horizontal="center" vertical="center"/>
    </xf>
    <xf numFmtId="0" fontId="29" fillId="0" borderId="13" xfId="27" applyFont="1" applyFill="1" applyBorder="1" applyAlignment="1">
      <alignment horizontal="left" vertical="center" wrapText="1"/>
    </xf>
    <xf numFmtId="0" fontId="29" fillId="0" borderId="14" xfId="16" applyFont="1" applyFill="1" applyBorder="1" applyAlignment="1">
      <alignment horizontal="center" vertical="center" wrapText="1"/>
    </xf>
    <xf numFmtId="164" fontId="29" fillId="0" borderId="14" xfId="17" applyNumberFormat="1" applyFont="1" applyFill="1" applyBorder="1" applyAlignment="1">
      <alignment horizontal="center" vertical="center" wrapText="1"/>
    </xf>
    <xf numFmtId="165" fontId="29" fillId="0" borderId="14" xfId="18" applyNumberFormat="1" applyFont="1" applyFill="1" applyBorder="1" applyAlignment="1">
      <alignment horizontal="center" vertical="center" wrapText="1"/>
    </xf>
    <xf numFmtId="165" fontId="29" fillId="0" borderId="15" xfId="19" applyNumberFormat="1" applyFont="1" applyFill="1" applyBorder="1" applyAlignment="1">
      <alignment horizontal="right" vertical="center"/>
    </xf>
    <xf numFmtId="0" fontId="31" fillId="0" borderId="12" xfId="27" quotePrefix="1" applyFont="1" applyFill="1" applyBorder="1" applyAlignment="1">
      <alignment horizontal="right" vertical="center" wrapText="1"/>
    </xf>
    <xf numFmtId="0" fontId="31" fillId="0" borderId="13" xfId="27" applyFont="1" applyFill="1" applyBorder="1" applyAlignment="1">
      <alignment horizontal="left" vertical="center" wrapText="1"/>
    </xf>
    <xf numFmtId="166" fontId="29" fillId="0" borderId="14" xfId="17" applyNumberFormat="1" applyFont="1" applyFill="1" applyBorder="1" applyAlignment="1">
      <alignment horizontal="center" vertical="center" wrapText="1"/>
    </xf>
    <xf numFmtId="0" fontId="27" fillId="0" borderId="24" xfId="27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28" fillId="2" borderId="4" xfId="4" quotePrefix="1" applyFont="1" applyFill="1" applyBorder="1" applyAlignment="1">
      <alignment horizontal="right" vertical="center" wrapText="1"/>
    </xf>
    <xf numFmtId="0" fontId="28" fillId="2" borderId="6" xfId="4" applyFont="1" applyFill="1" applyBorder="1" applyAlignment="1">
      <alignment vertical="center"/>
    </xf>
    <xf numFmtId="0" fontId="28" fillId="2" borderId="6" xfId="4" applyFont="1" applyFill="1" applyBorder="1" applyAlignment="1">
      <alignment vertical="center" wrapText="1"/>
    </xf>
    <xf numFmtId="0" fontId="28" fillId="2" borderId="34" xfId="4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6" fillId="2" borderId="10" xfId="4" quotePrefix="1" applyFill="1" applyBorder="1" applyAlignment="1">
      <alignment horizontal="right" vertical="center" wrapText="1"/>
    </xf>
    <xf numFmtId="0" fontId="2" fillId="3" borderId="12" xfId="27" quotePrefix="1" applyFill="1" applyBorder="1" applyAlignment="1">
      <alignment horizontal="right" wrapText="1"/>
    </xf>
    <xf numFmtId="0" fontId="2" fillId="3" borderId="13" xfId="27" applyFill="1" applyBorder="1" applyAlignment="1">
      <alignment horizontal="left" wrapText="1"/>
    </xf>
    <xf numFmtId="0" fontId="12" fillId="3" borderId="14" xfId="16" applyFill="1" applyBorder="1" applyAlignment="1">
      <alignment horizontal="center" wrapText="1"/>
    </xf>
    <xf numFmtId="164" fontId="12" fillId="3" borderId="14" xfId="17" applyNumberFormat="1" applyFill="1" applyBorder="1" applyAlignment="1">
      <alignment horizontal="center" wrapText="1"/>
    </xf>
    <xf numFmtId="165" fontId="12" fillId="3" borderId="15" xfId="19" applyNumberFormat="1" applyFill="1" applyBorder="1" applyAlignment="1">
      <alignment horizontal="right"/>
    </xf>
    <xf numFmtId="165" fontId="14" fillId="4" borderId="16" xfId="24" applyNumberFormat="1" applyFill="1" applyBorder="1" applyAlignment="1">
      <alignment horizontal="right" vertical="center"/>
    </xf>
    <xf numFmtId="0" fontId="33" fillId="0" borderId="14" xfId="16" applyFont="1" applyFill="1" applyBorder="1" applyAlignment="1">
      <alignment horizontal="center" vertical="center" wrapText="1"/>
    </xf>
    <xf numFmtId="0" fontId="29" fillId="0" borderId="24" xfId="16" applyFont="1" applyFill="1" applyBorder="1" applyAlignment="1">
      <alignment horizontal="center" vertical="center" wrapText="1"/>
    </xf>
    <xf numFmtId="165" fontId="12" fillId="0" borderId="14" xfId="18" applyNumberFormat="1" applyFill="1" applyBorder="1" applyAlignment="1" applyProtection="1">
      <alignment horizontal="center" wrapText="1"/>
      <protection locked="0"/>
    </xf>
    <xf numFmtId="164" fontId="12" fillId="0" borderId="14" xfId="17" applyNumberFormat="1" applyFill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9" fillId="3" borderId="19" xfId="28" applyFont="1" applyFill="1" applyBorder="1" applyAlignment="1">
      <alignment horizontal="left" vertical="center" wrapText="1"/>
    </xf>
    <xf numFmtId="0" fontId="27" fillId="6" borderId="28" xfId="29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32" fillId="3" borderId="0" xfId="39" applyFont="1" applyFill="1" applyAlignment="1">
      <alignment horizontal="left" vertical="center"/>
    </xf>
    <xf numFmtId="0" fontId="27" fillId="7" borderId="6" xfId="13" applyFont="1" applyFill="1" applyBorder="1" applyAlignment="1">
      <alignment horizontal="center" vertical="center" wrapText="1"/>
    </xf>
    <xf numFmtId="0" fontId="29" fillId="3" borderId="5" xfId="28" applyFont="1" applyFill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7" fillId="3" borderId="19" xfId="28" applyFont="1" applyFill="1" applyBorder="1" applyAlignment="1">
      <alignment horizontal="left" vertical="center" wrapText="1"/>
    </xf>
  </cellXfs>
  <cellStyles count="47">
    <cellStyle name="Description" xfId="1" xr:uid="{00000000-0005-0000-0000-000000000000}"/>
    <cellStyle name="Désignation : article avec prix exporté sans description" xfId="27" xr:uid="{00000000-0005-0000-0000-000001000000}"/>
    <cellStyle name="Désignation : pour un B.P.U. exporté sans les titres" xfId="41" xr:uid="{00000000-0005-0000-0000-000002000000}"/>
    <cellStyle name="Entête tableau" xfId="13" xr:uid="{00000000-0005-0000-0000-000003000000}"/>
    <cellStyle name="Localisation" xfId="2" xr:uid="{00000000-0005-0000-0000-000004000000}"/>
    <cellStyle name="Mention prix 'Hors-Taxes'" xfId="42" xr:uid="{00000000-0005-0000-0000-000005000000}"/>
    <cellStyle name="Normal" xfId="0" builtinId="0" customBuiltin="1"/>
    <cellStyle name="Numéro" xfId="14" xr:uid="{00000000-0005-0000-0000-000007000000}"/>
    <cellStyle name="Post-it" xfId="40" xr:uid="{00000000-0005-0000-0000-000008000000}"/>
    <cellStyle name="Prix unitaire" xfId="18" xr:uid="{00000000-0005-0000-0000-000009000000}"/>
    <cellStyle name="Quantité" xfId="17" xr:uid="{00000000-0005-0000-0000-00000A000000}"/>
    <cellStyle name="Rabais commercial : intitulé" xfId="34" xr:uid="{00000000-0005-0000-0000-00000B000000}"/>
    <cellStyle name="Rabais commercial : montant" xfId="35" xr:uid="{00000000-0005-0000-0000-00000C000000}"/>
    <cellStyle name="Rabais commercial : titre 'total remisé'" xfId="36" xr:uid="{00000000-0005-0000-0000-00000D000000}"/>
    <cellStyle name="T.A.O. : prix anormalement bas" xfId="30" xr:uid="{00000000-0005-0000-0000-00000E000000}"/>
    <cellStyle name="T.A.O. : prix anormalement haut" xfId="31" xr:uid="{00000000-0005-0000-0000-00000F000000}"/>
    <cellStyle name="T.A.O. : prix maximum" xfId="12" xr:uid="{00000000-0005-0000-0000-000010000000}"/>
    <cellStyle name="T.A.O. : prix minimum" xfId="11" xr:uid="{00000000-0005-0000-0000-000011000000}"/>
    <cellStyle name="Tableau 'entête', style n°1" xfId="43" xr:uid="{00000000-0005-0000-0000-000012000000}"/>
    <cellStyle name="Tableau 'entête', style n°2" xfId="44" xr:uid="{00000000-0005-0000-0000-000013000000}"/>
    <cellStyle name="Tableau 'entête', style n°3" xfId="45" xr:uid="{00000000-0005-0000-0000-000014000000}"/>
    <cellStyle name="Tableau 'entête', style n°4" xfId="46" xr:uid="{00000000-0005-0000-0000-000015000000}"/>
    <cellStyle name="Tableau récapitulatif: désignation article" xfId="28" xr:uid="{00000000-0005-0000-0000-000016000000}"/>
    <cellStyle name="Tableau récapitulatif: intitulé du tableau" xfId="39" xr:uid="{00000000-0005-0000-0000-000017000000}"/>
    <cellStyle name="Tableau récapitulatif: montant article" xfId="32" xr:uid="{00000000-0005-0000-0000-000018000000}"/>
    <cellStyle name="Tableau récapitulatif: montant total H.T." xfId="33" xr:uid="{00000000-0005-0000-0000-000019000000}"/>
    <cellStyle name="Tableau récapitulatif: montant total T.T.C." xfId="38" xr:uid="{00000000-0005-0000-0000-00001A000000}"/>
    <cellStyle name="Tableau récapitulatif: montant total T.V.A" xfId="37" xr:uid="{00000000-0005-0000-0000-00001B000000}"/>
    <cellStyle name="Tableau récapitulatif: titre 'total...'" xfId="29" xr:uid="{00000000-0005-0000-0000-00001C000000}"/>
    <cellStyle name="Titre 1" xfId="4" xr:uid="{00000000-0005-0000-0000-00001D000000}"/>
    <cellStyle name="Titre 2" xfId="5" xr:uid="{00000000-0005-0000-0000-00001E000000}"/>
    <cellStyle name="Titre 3" xfId="6" xr:uid="{00000000-0005-0000-0000-00001F000000}"/>
    <cellStyle name="Titre 4" xfId="7" xr:uid="{00000000-0005-0000-0000-000020000000}"/>
    <cellStyle name="Titre 5" xfId="8" xr:uid="{00000000-0005-0000-0000-000021000000}"/>
    <cellStyle name="Titre 6" xfId="9" xr:uid="{00000000-0005-0000-0000-000022000000}"/>
    <cellStyle name="Titre 7" xfId="10" xr:uid="{00000000-0005-0000-0000-000023000000}"/>
    <cellStyle name="Titre 'Tranche'" xfId="3" xr:uid="{00000000-0005-0000-0000-000024000000}"/>
    <cellStyle name="Total : montant H.T" xfId="24" xr:uid="{00000000-0005-0000-0000-000025000000}"/>
    <cellStyle name="Total : montant T.T.C." xfId="26" xr:uid="{00000000-0005-0000-0000-000026000000}"/>
    <cellStyle name="Total : montant T.V.A." xfId="25" xr:uid="{00000000-0005-0000-0000-000027000000}"/>
    <cellStyle name="Total : titre 'H.T.'" xfId="21" xr:uid="{00000000-0005-0000-0000-000028000000}"/>
    <cellStyle name="Total : titre 'T.T.C.'" xfId="23" xr:uid="{00000000-0005-0000-0000-000029000000}"/>
    <cellStyle name="Total : titre 'T.V.A.'" xfId="22" xr:uid="{00000000-0005-0000-0000-00002A000000}"/>
    <cellStyle name="Total : titre 'total...'" xfId="20" xr:uid="{00000000-0005-0000-0000-00002B000000}"/>
    <cellStyle name="Total article" xfId="19" xr:uid="{00000000-0005-0000-0000-00002C000000}"/>
    <cellStyle name="Unité" xfId="16" xr:uid="{00000000-0005-0000-0000-00002D000000}"/>
    <cellStyle name="Unité (en lettres pour B.P.U.)" xfId="15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323849</xdr:colOff>
      <xdr:row>1</xdr:row>
      <xdr:rowOff>161422</xdr:rowOff>
    </xdr:to>
    <xdr:pic>
      <xdr:nvPicPr>
        <xdr:cNvPr id="3" name="Image 2" descr="Logo court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5824" cy="466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raînée de condensation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Traînée de condensation">
      <a:maj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Traînée de condensation">
      <a:fillStyleLst>
        <a:solidFill>
          <a:schemeClr val="phClr"/>
        </a:solidFill>
        <a:gradFill rotWithShape="1">
          <a:gsLst>
            <a:gs pos="0">
              <a:schemeClr val="phClr">
                <a:tint val="69000"/>
                <a:alpha val="100000"/>
                <a:satMod val="109000"/>
                <a:lumMod val="110000"/>
              </a:schemeClr>
            </a:gs>
            <a:gs pos="52000">
              <a:schemeClr val="phClr">
                <a:tint val="74000"/>
                <a:satMod val="100000"/>
                <a:lumMod val="104000"/>
              </a:schemeClr>
            </a:gs>
            <a:gs pos="100000">
              <a:schemeClr val="phClr">
                <a:tint val="78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atMod val="100000"/>
                <a:lumMod val="104000"/>
              </a:schemeClr>
            </a:gs>
            <a:gs pos="78000">
              <a:schemeClr val="phClr">
                <a:shade val="100000"/>
                <a:satMod val="11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threePt" dir="t"/>
          </a:scene3d>
          <a:sp3d>
            <a:bevelT w="25400" h="12700"/>
          </a:sp3d>
        </a:effectStyle>
        <a:effectStyle>
          <a:effectLst>
            <a:outerShdw blurRad="57150" dist="19050" dir="5400000" algn="ctr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>
            <a:bevelT w="508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apor Trail" id="{4FDF2955-7D9C-493C-B9F9-C205151B46CD}" vid="{8F31A783-2159-4870-BC29-2BA7D038EA4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0"/>
  <sheetViews>
    <sheetView tabSelected="1" zoomScaleNormal="100" workbookViewId="0">
      <selection activeCell="H6" sqref="H6"/>
    </sheetView>
  </sheetViews>
  <sheetFormatPr baseColWidth="10" defaultRowHeight="14.25" x14ac:dyDescent="0.15"/>
  <cols>
    <col min="1" max="1" width="7.375" style="2" customWidth="1"/>
    <col min="2" max="2" width="38.875" style="2" customWidth="1"/>
    <col min="3" max="3" width="7.375" style="2" customWidth="1"/>
    <col min="4" max="6" width="9.625" style="2" customWidth="1"/>
    <col min="7" max="16384" width="11" style="2"/>
  </cols>
  <sheetData>
    <row r="1" spans="1:12" ht="24" x14ac:dyDescent="0.15">
      <c r="A1" s="118" t="s">
        <v>223</v>
      </c>
      <c r="B1" s="117"/>
      <c r="C1" s="117"/>
      <c r="D1" s="117"/>
      <c r="E1" s="117"/>
      <c r="F1" s="117"/>
      <c r="G1" s="1"/>
      <c r="H1" s="1"/>
      <c r="I1" s="1"/>
      <c r="K1" s="1"/>
      <c r="L1" s="1"/>
    </row>
    <row r="2" spans="1:12" ht="17.25" x14ac:dyDescent="0.15">
      <c r="A2" s="119" t="s">
        <v>222</v>
      </c>
      <c r="B2" s="117"/>
      <c r="C2" s="117"/>
      <c r="D2" s="117"/>
      <c r="E2" s="117"/>
      <c r="F2" s="117"/>
      <c r="G2" s="3"/>
      <c r="H2" s="3"/>
      <c r="I2" s="3"/>
      <c r="J2" s="113"/>
    </row>
    <row r="3" spans="1:12" ht="22.5" x14ac:dyDescent="0.15">
      <c r="A3" s="119" t="s">
        <v>224</v>
      </c>
      <c r="B3" s="117"/>
      <c r="C3" s="117"/>
      <c r="D3" s="117"/>
      <c r="E3" s="117"/>
      <c r="F3" s="117"/>
      <c r="G3" s="76"/>
      <c r="H3" s="76"/>
      <c r="I3" s="76"/>
      <c r="J3" s="114"/>
      <c r="K3" s="76"/>
      <c r="L3" s="76"/>
    </row>
    <row r="4" spans="1:12" ht="13.5" customHeight="1" x14ac:dyDescent="0.15">
      <c r="A4" s="120"/>
      <c r="B4" s="105"/>
      <c r="C4" s="105"/>
      <c r="D4" s="105"/>
      <c r="E4" s="105"/>
      <c r="F4" s="105"/>
      <c r="G4" s="76"/>
      <c r="H4" s="76"/>
      <c r="I4" s="76"/>
      <c r="J4" s="114"/>
      <c r="K4" s="76"/>
      <c r="L4" s="76"/>
    </row>
    <row r="5" spans="1:12" ht="17.25" customHeight="1" x14ac:dyDescent="0.15">
      <c r="A5" s="108" t="s">
        <v>210</v>
      </c>
      <c r="B5" s="117"/>
      <c r="C5" s="117"/>
      <c r="D5" s="117"/>
      <c r="E5" s="117"/>
      <c r="F5" s="117"/>
      <c r="G5" s="76"/>
      <c r="H5" s="76"/>
      <c r="I5" s="76"/>
      <c r="K5" s="76"/>
      <c r="L5" s="76"/>
    </row>
    <row r="6" spans="1:12" ht="19.5" x14ac:dyDescent="0.15">
      <c r="A6" s="116" t="s">
        <v>225</v>
      </c>
      <c r="B6" s="117"/>
      <c r="C6" s="117"/>
      <c r="D6" s="117"/>
      <c r="E6" s="117"/>
      <c r="F6" s="117"/>
      <c r="G6" s="77"/>
      <c r="H6" s="77"/>
      <c r="I6" s="77"/>
      <c r="J6" s="115"/>
      <c r="K6" s="77"/>
      <c r="L6" s="77"/>
    </row>
    <row r="7" spans="1:12" ht="15" thickBot="1" x14ac:dyDescent="0.2"/>
    <row r="8" spans="1:12" ht="21" customHeight="1" x14ac:dyDescent="0.15">
      <c r="A8" s="4" t="s">
        <v>0</v>
      </c>
      <c r="B8" s="5" t="s">
        <v>1</v>
      </c>
      <c r="C8" s="6" t="s">
        <v>2</v>
      </c>
      <c r="D8" s="6" t="s">
        <v>3</v>
      </c>
      <c r="E8" s="6" t="s">
        <v>4</v>
      </c>
      <c r="F8" s="7" t="s">
        <v>5</v>
      </c>
    </row>
    <row r="9" spans="1:12" ht="15" customHeight="1" x14ac:dyDescent="0.15">
      <c r="A9" s="8" t="s">
        <v>6</v>
      </c>
      <c r="B9" s="9" t="s">
        <v>7</v>
      </c>
      <c r="C9" s="9"/>
      <c r="D9" s="10"/>
      <c r="E9" s="10"/>
      <c r="F9" s="11"/>
    </row>
    <row r="10" spans="1:12" x14ac:dyDescent="0.15">
      <c r="A10" s="12" t="s">
        <v>8</v>
      </c>
      <c r="B10" s="13" t="s">
        <v>138</v>
      </c>
      <c r="C10" s="14" t="s">
        <v>9</v>
      </c>
      <c r="D10" s="15">
        <v>1</v>
      </c>
      <c r="E10" s="16"/>
      <c r="F10" s="17">
        <f t="shared" ref="F10:F11" si="0">ROUND(D10*E10,2)</f>
        <v>0</v>
      </c>
    </row>
    <row r="11" spans="1:12" ht="15" customHeight="1" x14ac:dyDescent="0.15">
      <c r="A11" s="12" t="s">
        <v>154</v>
      </c>
      <c r="B11" s="13" t="s">
        <v>10</v>
      </c>
      <c r="C11" s="14" t="s">
        <v>9</v>
      </c>
      <c r="D11" s="15">
        <v>1</v>
      </c>
      <c r="E11" s="16"/>
      <c r="F11" s="17">
        <f t="shared" si="0"/>
        <v>0</v>
      </c>
    </row>
    <row r="12" spans="1:12" ht="15" customHeight="1" x14ac:dyDescent="0.15">
      <c r="A12" s="12" t="s">
        <v>155</v>
      </c>
      <c r="B12" s="13" t="s">
        <v>114</v>
      </c>
      <c r="C12" s="14" t="s">
        <v>9</v>
      </c>
      <c r="D12" s="15">
        <v>1</v>
      </c>
      <c r="E12" s="16"/>
      <c r="F12" s="17">
        <f>ROUND(D12*E12,2)</f>
        <v>0</v>
      </c>
    </row>
    <row r="13" spans="1:12" ht="11.25" customHeight="1" x14ac:dyDescent="0.15">
      <c r="A13" s="18"/>
      <c r="B13" s="19" t="s">
        <v>11</v>
      </c>
      <c r="C13" s="19"/>
      <c r="D13" s="19"/>
      <c r="E13" s="20" t="s">
        <v>12</v>
      </c>
      <c r="F13" s="21">
        <f>SUM(F10:F12)</f>
        <v>0</v>
      </c>
    </row>
    <row r="14" spans="1:12" x14ac:dyDescent="0.15">
      <c r="A14" s="93"/>
      <c r="B14" s="112"/>
      <c r="C14" s="112"/>
      <c r="D14" s="112"/>
      <c r="E14" s="112"/>
      <c r="F14" s="112"/>
    </row>
    <row r="15" spans="1:12" ht="15" x14ac:dyDescent="0.15">
      <c r="A15" s="94">
        <v>2</v>
      </c>
      <c r="B15" s="9" t="s">
        <v>148</v>
      </c>
      <c r="C15" s="9"/>
      <c r="D15" s="9"/>
      <c r="E15" s="9"/>
      <c r="F15" s="9"/>
    </row>
    <row r="16" spans="1:12" x14ac:dyDescent="0.15">
      <c r="A16" s="95" t="s">
        <v>14</v>
      </c>
      <c r="B16" s="96" t="s">
        <v>149</v>
      </c>
      <c r="C16" s="97" t="s">
        <v>9</v>
      </c>
      <c r="D16" s="98">
        <v>1</v>
      </c>
      <c r="E16" s="103"/>
      <c r="F16" s="99">
        <f t="shared" ref="F16:F21" si="1">ROUND(D16*E16,2)</f>
        <v>0</v>
      </c>
    </row>
    <row r="17" spans="1:6" x14ac:dyDescent="0.15">
      <c r="A17" s="95" t="s">
        <v>18</v>
      </c>
      <c r="B17" s="96" t="s">
        <v>150</v>
      </c>
      <c r="C17" s="97" t="s">
        <v>9</v>
      </c>
      <c r="D17" s="98">
        <v>1</v>
      </c>
      <c r="E17" s="103"/>
      <c r="F17" s="99">
        <f t="shared" si="1"/>
        <v>0</v>
      </c>
    </row>
    <row r="18" spans="1:6" x14ac:dyDescent="0.15">
      <c r="A18" s="95" t="s">
        <v>20</v>
      </c>
      <c r="B18" s="96" t="s">
        <v>218</v>
      </c>
      <c r="C18" s="97" t="s">
        <v>9</v>
      </c>
      <c r="D18" s="104">
        <v>4</v>
      </c>
      <c r="E18" s="103"/>
      <c r="F18" s="99">
        <f>ROUND(D18*E18,2)</f>
        <v>0</v>
      </c>
    </row>
    <row r="19" spans="1:6" ht="21" x14ac:dyDescent="0.15">
      <c r="A19" s="95" t="s">
        <v>24</v>
      </c>
      <c r="B19" s="96" t="s">
        <v>219</v>
      </c>
      <c r="C19" s="97" t="s">
        <v>136</v>
      </c>
      <c r="D19" s="104">
        <v>100</v>
      </c>
      <c r="E19" s="103"/>
      <c r="F19" s="99">
        <f>ROUND(D19*E19,2)</f>
        <v>0</v>
      </c>
    </row>
    <row r="20" spans="1:6" ht="21" x14ac:dyDescent="0.15">
      <c r="A20" s="95" t="s">
        <v>212</v>
      </c>
      <c r="B20" s="96" t="s">
        <v>151</v>
      </c>
      <c r="C20" s="97" t="s">
        <v>9</v>
      </c>
      <c r="D20" s="98">
        <v>1</v>
      </c>
      <c r="E20" s="103"/>
      <c r="F20" s="99">
        <f t="shared" si="1"/>
        <v>0</v>
      </c>
    </row>
    <row r="21" spans="1:6" x14ac:dyDescent="0.15">
      <c r="A21" s="95" t="s">
        <v>216</v>
      </c>
      <c r="B21" s="96" t="s">
        <v>152</v>
      </c>
      <c r="C21" s="97" t="s">
        <v>9</v>
      </c>
      <c r="D21" s="98">
        <v>1</v>
      </c>
      <c r="E21" s="103"/>
      <c r="F21" s="99">
        <f t="shared" si="1"/>
        <v>0</v>
      </c>
    </row>
    <row r="22" spans="1:6" x14ac:dyDescent="0.15">
      <c r="A22" s="18"/>
      <c r="B22" s="19" t="s">
        <v>153</v>
      </c>
      <c r="C22" s="19"/>
      <c r="D22" s="19"/>
      <c r="E22" s="20" t="s">
        <v>12</v>
      </c>
      <c r="F22" s="100">
        <f>SUM(F16:F21)</f>
        <v>0</v>
      </c>
    </row>
    <row r="23" spans="1:6" x14ac:dyDescent="0.15">
      <c r="A23" s="93"/>
      <c r="B23" s="112"/>
      <c r="C23" s="112"/>
      <c r="D23" s="112"/>
      <c r="E23" s="112"/>
      <c r="F23" s="112"/>
    </row>
    <row r="24" spans="1:6" ht="15" x14ac:dyDescent="0.15">
      <c r="A24" s="8">
        <v>3</v>
      </c>
      <c r="B24" s="9" t="s">
        <v>13</v>
      </c>
      <c r="C24" s="9"/>
      <c r="D24" s="10"/>
      <c r="E24" s="10"/>
      <c r="F24" s="11"/>
    </row>
    <row r="25" spans="1:6" x14ac:dyDescent="0.15">
      <c r="A25" s="26" t="s">
        <v>32</v>
      </c>
      <c r="B25" s="27" t="s">
        <v>15</v>
      </c>
      <c r="C25" s="28"/>
      <c r="D25" s="28"/>
      <c r="E25" s="28"/>
      <c r="F25" s="29"/>
    </row>
    <row r="26" spans="1:6" x14ac:dyDescent="0.15">
      <c r="A26" s="59" t="s">
        <v>156</v>
      </c>
      <c r="B26" s="79" t="s">
        <v>145</v>
      </c>
      <c r="C26" s="80" t="s">
        <v>9</v>
      </c>
      <c r="D26" s="81">
        <v>1</v>
      </c>
      <c r="E26" s="82"/>
      <c r="F26" s="83">
        <f>ROUND(D26*E26,2)</f>
        <v>0</v>
      </c>
    </row>
    <row r="27" spans="1:6" x14ac:dyDescent="0.15">
      <c r="A27" s="35" t="s">
        <v>34</v>
      </c>
      <c r="B27" s="36" t="s">
        <v>17</v>
      </c>
      <c r="C27" s="37" t="s">
        <v>9</v>
      </c>
      <c r="D27" s="38">
        <v>1</v>
      </c>
      <c r="E27" s="39"/>
      <c r="F27" s="40">
        <f>ROUND(D27*E27,2)</f>
        <v>0</v>
      </c>
    </row>
    <row r="28" spans="1:6" x14ac:dyDescent="0.15">
      <c r="A28" s="41"/>
      <c r="B28" s="42" t="s">
        <v>134</v>
      </c>
      <c r="C28" s="42"/>
      <c r="D28" s="42"/>
      <c r="E28" s="43" t="s">
        <v>12</v>
      </c>
      <c r="F28" s="44">
        <f>SUM(F26:F27)</f>
        <v>0</v>
      </c>
    </row>
    <row r="29" spans="1:6" x14ac:dyDescent="0.15">
      <c r="A29" s="45"/>
      <c r="B29" s="23"/>
      <c r="C29" s="23"/>
      <c r="D29" s="23"/>
      <c r="E29" s="23"/>
      <c r="F29" s="25"/>
    </row>
    <row r="30" spans="1:6" x14ac:dyDescent="0.15">
      <c r="A30" s="26" t="s">
        <v>157</v>
      </c>
      <c r="B30" s="27" t="s">
        <v>19</v>
      </c>
      <c r="C30" s="28"/>
      <c r="D30" s="28"/>
      <c r="E30" s="28"/>
      <c r="F30" s="29"/>
    </row>
    <row r="31" spans="1:6" x14ac:dyDescent="0.15">
      <c r="A31" s="30" t="s">
        <v>158</v>
      </c>
      <c r="B31" s="31" t="s">
        <v>147</v>
      </c>
      <c r="C31" s="14" t="s">
        <v>135</v>
      </c>
      <c r="D31" s="86">
        <v>850</v>
      </c>
      <c r="E31" s="16"/>
      <c r="F31" s="17">
        <f t="shared" ref="F31" si="2">ROUND(D31*E31,2)</f>
        <v>0</v>
      </c>
    </row>
    <row r="32" spans="1:6" x14ac:dyDescent="0.15">
      <c r="A32" s="41"/>
      <c r="B32" s="42" t="s">
        <v>133</v>
      </c>
      <c r="C32" s="42"/>
      <c r="D32" s="42"/>
      <c r="E32" s="43" t="s">
        <v>12</v>
      </c>
      <c r="F32" s="44">
        <f>SUM(F31:F31)</f>
        <v>0</v>
      </c>
    </row>
    <row r="33" spans="1:6" x14ac:dyDescent="0.15">
      <c r="A33" s="45"/>
      <c r="B33" s="23"/>
      <c r="C33" s="23"/>
      <c r="D33" s="23"/>
      <c r="E33" s="23"/>
      <c r="F33" s="25"/>
    </row>
    <row r="34" spans="1:6" x14ac:dyDescent="0.15">
      <c r="A34" s="26" t="s">
        <v>159</v>
      </c>
      <c r="B34" s="27" t="s">
        <v>21</v>
      </c>
      <c r="C34" s="28"/>
      <c r="D34" s="28"/>
      <c r="E34" s="28"/>
      <c r="F34" s="29"/>
    </row>
    <row r="35" spans="1:6" x14ac:dyDescent="0.15">
      <c r="A35" s="30" t="s">
        <v>160</v>
      </c>
      <c r="B35" s="79" t="s">
        <v>22</v>
      </c>
      <c r="C35" s="14" t="s">
        <v>9</v>
      </c>
      <c r="D35" s="15">
        <v>1</v>
      </c>
      <c r="E35" s="82"/>
      <c r="F35" s="17">
        <f>ROUND(D35*E35,2)</f>
        <v>0</v>
      </c>
    </row>
    <row r="36" spans="1:6" x14ac:dyDescent="0.15">
      <c r="A36" s="30" t="s">
        <v>161</v>
      </c>
      <c r="B36" s="79" t="s">
        <v>23</v>
      </c>
      <c r="C36" s="14" t="s">
        <v>9</v>
      </c>
      <c r="D36" s="15">
        <v>1</v>
      </c>
      <c r="E36" s="82"/>
      <c r="F36" s="17">
        <f>ROUND(D36*E36,2)</f>
        <v>0</v>
      </c>
    </row>
    <row r="37" spans="1:6" x14ac:dyDescent="0.15">
      <c r="A37" s="41"/>
      <c r="B37" s="42" t="s">
        <v>132</v>
      </c>
      <c r="C37" s="42"/>
      <c r="D37" s="42"/>
      <c r="E37" s="43" t="s">
        <v>12</v>
      </c>
      <c r="F37" s="44">
        <f>SUM(F35:F36)</f>
        <v>0</v>
      </c>
    </row>
    <row r="38" spans="1:6" x14ac:dyDescent="0.15">
      <c r="A38" s="45"/>
      <c r="B38" s="23"/>
      <c r="C38" s="23"/>
      <c r="D38" s="23"/>
      <c r="E38" s="23"/>
      <c r="F38" s="25"/>
    </row>
    <row r="39" spans="1:6" x14ac:dyDescent="0.15">
      <c r="A39" s="26" t="s">
        <v>162</v>
      </c>
      <c r="B39" s="27" t="s">
        <v>25</v>
      </c>
      <c r="C39" s="28"/>
      <c r="D39" s="28"/>
      <c r="E39" s="28"/>
      <c r="F39" s="29"/>
    </row>
    <row r="40" spans="1:6" x14ac:dyDescent="0.15">
      <c r="A40" s="30" t="s">
        <v>163</v>
      </c>
      <c r="B40" s="31" t="s">
        <v>26</v>
      </c>
      <c r="C40" s="14" t="s">
        <v>27</v>
      </c>
      <c r="D40" s="86">
        <v>40</v>
      </c>
      <c r="E40" s="82"/>
      <c r="F40" s="17">
        <f t="shared" ref="F40" si="3">ROUND(D40*E40,2)</f>
        <v>0</v>
      </c>
    </row>
    <row r="41" spans="1:6" x14ac:dyDescent="0.15">
      <c r="A41" s="41"/>
      <c r="B41" s="42" t="s">
        <v>131</v>
      </c>
      <c r="C41" s="42"/>
      <c r="D41" s="42"/>
      <c r="E41" s="43" t="s">
        <v>12</v>
      </c>
      <c r="F41" s="44">
        <f>SUM(F40:F40)</f>
        <v>0</v>
      </c>
    </row>
    <row r="42" spans="1:6" x14ac:dyDescent="0.15">
      <c r="A42" s="45"/>
      <c r="B42" s="23"/>
      <c r="C42" s="23"/>
      <c r="D42" s="23"/>
      <c r="E42" s="23"/>
      <c r="F42" s="25"/>
    </row>
    <row r="43" spans="1:6" x14ac:dyDescent="0.15">
      <c r="A43" s="26" t="s">
        <v>36</v>
      </c>
      <c r="B43" s="27" t="s">
        <v>28</v>
      </c>
      <c r="C43" s="28"/>
      <c r="D43" s="28"/>
      <c r="E43" s="28"/>
      <c r="F43" s="29"/>
    </row>
    <row r="44" spans="1:6" x14ac:dyDescent="0.15">
      <c r="A44" s="30" t="s">
        <v>38</v>
      </c>
      <c r="B44" s="31" t="s">
        <v>29</v>
      </c>
      <c r="C44" s="14" t="s">
        <v>9</v>
      </c>
      <c r="D44" s="15">
        <v>1</v>
      </c>
      <c r="E44" s="16"/>
      <c r="F44" s="17">
        <f>ROUND(D44*E44,2)</f>
        <v>0</v>
      </c>
    </row>
    <row r="45" spans="1:6" x14ac:dyDescent="0.15">
      <c r="A45" s="41"/>
      <c r="B45" s="42" t="s">
        <v>130</v>
      </c>
      <c r="C45" s="42"/>
      <c r="D45" s="42"/>
      <c r="E45" s="43" t="s">
        <v>12</v>
      </c>
      <c r="F45" s="44">
        <f>SUM(F44:F44)</f>
        <v>0</v>
      </c>
    </row>
    <row r="46" spans="1:6" x14ac:dyDescent="0.15">
      <c r="A46" s="45"/>
      <c r="B46" s="23"/>
      <c r="C46" s="24"/>
      <c r="D46" s="24"/>
      <c r="E46" s="24"/>
      <c r="F46" s="25"/>
    </row>
    <row r="47" spans="1:6" x14ac:dyDescent="0.15">
      <c r="A47" s="18"/>
      <c r="B47" s="19" t="s">
        <v>30</v>
      </c>
      <c r="C47" s="19"/>
      <c r="D47" s="19"/>
      <c r="E47" s="20" t="s">
        <v>12</v>
      </c>
      <c r="F47" s="21">
        <f>F28+F32+F37+F3+F45</f>
        <v>0</v>
      </c>
    </row>
    <row r="48" spans="1:6" x14ac:dyDescent="0.15">
      <c r="A48" s="22"/>
      <c r="B48" s="23"/>
      <c r="C48" s="24"/>
      <c r="D48" s="24"/>
      <c r="E48" s="24"/>
      <c r="F48" s="25"/>
    </row>
    <row r="49" spans="1:6" ht="15" x14ac:dyDescent="0.15">
      <c r="A49" s="8">
        <v>4</v>
      </c>
      <c r="B49" s="9" t="s">
        <v>31</v>
      </c>
      <c r="C49" s="9"/>
      <c r="D49" s="10"/>
      <c r="E49" s="10"/>
      <c r="F49" s="11"/>
    </row>
    <row r="50" spans="1:6" x14ac:dyDescent="0.15">
      <c r="A50" s="26" t="s">
        <v>42</v>
      </c>
      <c r="B50" s="27" t="s">
        <v>33</v>
      </c>
      <c r="C50" s="28"/>
      <c r="D50" s="28"/>
      <c r="E50" s="28"/>
      <c r="F50" s="29"/>
    </row>
    <row r="51" spans="1:6" x14ac:dyDescent="0.15">
      <c r="A51" s="30" t="s">
        <v>164</v>
      </c>
      <c r="B51" s="31" t="s">
        <v>35</v>
      </c>
      <c r="C51" s="14" t="s">
        <v>136</v>
      </c>
      <c r="D51" s="32">
        <v>4000</v>
      </c>
      <c r="E51" s="16"/>
      <c r="F51" s="17">
        <f t="shared" ref="F51" si="4">ROUND(D51*E51,2)</f>
        <v>0</v>
      </c>
    </row>
    <row r="52" spans="1:6" x14ac:dyDescent="0.15">
      <c r="A52" s="41"/>
      <c r="B52" s="42" t="s">
        <v>129</v>
      </c>
      <c r="C52" s="42"/>
      <c r="D52" s="42"/>
      <c r="E52" s="43" t="s">
        <v>12</v>
      </c>
      <c r="F52" s="44">
        <f>SUM(F51:F51)</f>
        <v>0</v>
      </c>
    </row>
    <row r="53" spans="1:6" x14ac:dyDescent="0.15">
      <c r="A53" s="45"/>
      <c r="B53" s="23"/>
      <c r="C53" s="23"/>
      <c r="D53" s="23"/>
      <c r="E53" s="23"/>
      <c r="F53" s="25"/>
    </row>
    <row r="54" spans="1:6" x14ac:dyDescent="0.15">
      <c r="A54" s="26" t="s">
        <v>165</v>
      </c>
      <c r="B54" s="27" t="s">
        <v>37</v>
      </c>
      <c r="C54" s="28"/>
      <c r="D54" s="28"/>
      <c r="E54" s="28"/>
      <c r="F54" s="29"/>
    </row>
    <row r="55" spans="1:6" x14ac:dyDescent="0.15">
      <c r="A55" s="30" t="s">
        <v>166</v>
      </c>
      <c r="B55" s="31" t="s">
        <v>39</v>
      </c>
      <c r="C55" s="14" t="s">
        <v>135</v>
      </c>
      <c r="D55" s="32">
        <v>2000</v>
      </c>
      <c r="E55" s="16"/>
      <c r="F55" s="17">
        <f>ROUND(D55*E55,2)</f>
        <v>0</v>
      </c>
    </row>
    <row r="56" spans="1:6" x14ac:dyDescent="0.15">
      <c r="A56" s="41"/>
      <c r="B56" s="42" t="s">
        <v>128</v>
      </c>
      <c r="C56" s="42"/>
      <c r="D56" s="42"/>
      <c r="E56" s="43" t="s">
        <v>12</v>
      </c>
      <c r="F56" s="44">
        <f>SUM(F55:F55)</f>
        <v>0</v>
      </c>
    </row>
    <row r="57" spans="1:6" x14ac:dyDescent="0.15">
      <c r="A57" s="45"/>
      <c r="B57" s="23"/>
      <c r="C57" s="24"/>
      <c r="D57" s="24"/>
      <c r="E57" s="24"/>
      <c r="F57" s="25"/>
    </row>
    <row r="58" spans="1:6" x14ac:dyDescent="0.15">
      <c r="A58" s="18"/>
      <c r="B58" s="19" t="s">
        <v>40</v>
      </c>
      <c r="C58" s="19"/>
      <c r="D58" s="19"/>
      <c r="E58" s="20" t="s">
        <v>12</v>
      </c>
      <c r="F58" s="21">
        <f>F52+F56</f>
        <v>0</v>
      </c>
    </row>
    <row r="59" spans="1:6" x14ac:dyDescent="0.15">
      <c r="A59" s="22"/>
      <c r="B59" s="23"/>
      <c r="C59" s="24"/>
      <c r="D59" s="24"/>
      <c r="E59" s="24"/>
      <c r="F59" s="25"/>
    </row>
    <row r="60" spans="1:6" ht="15" x14ac:dyDescent="0.15">
      <c r="A60" s="8">
        <v>5</v>
      </c>
      <c r="B60" s="9" t="s">
        <v>41</v>
      </c>
      <c r="C60" s="9"/>
      <c r="D60" s="10"/>
      <c r="E60" s="10"/>
      <c r="F60" s="11"/>
    </row>
    <row r="61" spans="1:6" x14ac:dyDescent="0.15">
      <c r="A61" s="26" t="s">
        <v>167</v>
      </c>
      <c r="B61" s="27" t="s">
        <v>43</v>
      </c>
      <c r="C61" s="28"/>
      <c r="D61" s="28"/>
      <c r="E61" s="28"/>
      <c r="F61" s="29"/>
    </row>
    <row r="62" spans="1:6" x14ac:dyDescent="0.15">
      <c r="A62" s="30" t="s">
        <v>168</v>
      </c>
      <c r="B62" s="31" t="s">
        <v>139</v>
      </c>
      <c r="C62" s="14" t="s">
        <v>136</v>
      </c>
      <c r="D62" s="32">
        <v>1455</v>
      </c>
      <c r="E62" s="16"/>
      <c r="F62" s="17">
        <f t="shared" ref="F62:F63" si="5">ROUND(D62*E62,2)</f>
        <v>0</v>
      </c>
    </row>
    <row r="63" spans="1:6" x14ac:dyDescent="0.15">
      <c r="A63" s="30" t="s">
        <v>169</v>
      </c>
      <c r="B63" s="31" t="s">
        <v>140</v>
      </c>
      <c r="C63" s="101" t="s">
        <v>136</v>
      </c>
      <c r="D63" s="32">
        <v>320</v>
      </c>
      <c r="E63" s="16"/>
      <c r="F63" s="17">
        <f t="shared" si="5"/>
        <v>0</v>
      </c>
    </row>
    <row r="64" spans="1:6" x14ac:dyDescent="0.15">
      <c r="A64" s="41"/>
      <c r="B64" s="42" t="s">
        <v>127</v>
      </c>
      <c r="C64" s="42"/>
      <c r="D64" s="42"/>
      <c r="E64" s="43" t="s">
        <v>12</v>
      </c>
      <c r="F64" s="44">
        <f>SUM(F62:F63)</f>
        <v>0</v>
      </c>
    </row>
    <row r="65" spans="1:6" x14ac:dyDescent="0.15">
      <c r="A65" s="45"/>
      <c r="B65" s="23"/>
      <c r="C65" s="23"/>
      <c r="D65" s="23"/>
      <c r="E65" s="23"/>
      <c r="F65" s="25"/>
    </row>
    <row r="66" spans="1:6" x14ac:dyDescent="0.15">
      <c r="A66" s="18"/>
      <c r="B66" s="19" t="s">
        <v>44</v>
      </c>
      <c r="C66" s="19"/>
      <c r="D66" s="19"/>
      <c r="E66" s="20" t="s">
        <v>12</v>
      </c>
      <c r="F66" s="21">
        <f>F64</f>
        <v>0</v>
      </c>
    </row>
    <row r="67" spans="1:6" x14ac:dyDescent="0.15">
      <c r="A67" s="22"/>
      <c r="B67" s="23"/>
      <c r="C67" s="24"/>
      <c r="D67" s="24"/>
      <c r="E67" s="24"/>
      <c r="F67" s="25"/>
    </row>
    <row r="68" spans="1:6" ht="15" x14ac:dyDescent="0.15">
      <c r="A68" s="8">
        <v>6</v>
      </c>
      <c r="B68" s="9" t="s">
        <v>45</v>
      </c>
      <c r="C68" s="9"/>
      <c r="D68" s="10"/>
      <c r="E68" s="10"/>
      <c r="F68" s="11"/>
    </row>
    <row r="69" spans="1:6" x14ac:dyDescent="0.15">
      <c r="A69" s="26" t="s">
        <v>46</v>
      </c>
      <c r="B69" s="27" t="s">
        <v>47</v>
      </c>
      <c r="C69" s="28"/>
      <c r="D69" s="28"/>
      <c r="E69" s="28"/>
      <c r="F69" s="29"/>
    </row>
    <row r="70" spans="1:6" ht="27" x14ac:dyDescent="0.15">
      <c r="A70" s="30" t="s">
        <v>170</v>
      </c>
      <c r="B70" s="31" t="s">
        <v>48</v>
      </c>
      <c r="C70" s="14" t="s">
        <v>27</v>
      </c>
      <c r="D70" s="32">
        <v>65</v>
      </c>
      <c r="E70" s="16"/>
      <c r="F70" s="17">
        <f t="shared" ref="F70" si="6">ROUND(D70*E70,2)</f>
        <v>0</v>
      </c>
    </row>
    <row r="71" spans="1:6" x14ac:dyDescent="0.15">
      <c r="A71" s="41"/>
      <c r="B71" s="42" t="s">
        <v>124</v>
      </c>
      <c r="C71" s="42"/>
      <c r="D71" s="42"/>
      <c r="E71" s="43" t="s">
        <v>12</v>
      </c>
      <c r="F71" s="44">
        <f>SUM(F70:F70)</f>
        <v>0</v>
      </c>
    </row>
    <row r="72" spans="1:6" x14ac:dyDescent="0.15">
      <c r="A72" s="45"/>
      <c r="B72" s="23"/>
      <c r="C72" s="23"/>
      <c r="D72" s="23"/>
      <c r="E72" s="23"/>
      <c r="F72" s="25"/>
    </row>
    <row r="73" spans="1:6" x14ac:dyDescent="0.15">
      <c r="A73" s="26" t="s">
        <v>49</v>
      </c>
      <c r="B73" s="27" t="s">
        <v>50</v>
      </c>
      <c r="C73" s="28"/>
      <c r="D73" s="28"/>
      <c r="E73" s="28"/>
      <c r="F73" s="29"/>
    </row>
    <row r="74" spans="1:6" x14ac:dyDescent="0.15">
      <c r="A74" s="30" t="s">
        <v>51</v>
      </c>
      <c r="B74" s="31" t="s">
        <v>52</v>
      </c>
      <c r="C74" s="14"/>
      <c r="D74" s="32"/>
      <c r="E74" s="16"/>
      <c r="F74" s="17"/>
    </row>
    <row r="75" spans="1:6" x14ac:dyDescent="0.15">
      <c r="A75" s="33" t="s">
        <v>171</v>
      </c>
      <c r="B75" s="34" t="s">
        <v>53</v>
      </c>
      <c r="C75" s="14" t="s">
        <v>27</v>
      </c>
      <c r="D75" s="32">
        <v>20</v>
      </c>
      <c r="E75" s="16"/>
      <c r="F75" s="17">
        <f t="shared" ref="F75:F76" si="7">ROUND(D75*E75,2)</f>
        <v>0</v>
      </c>
    </row>
    <row r="76" spans="1:6" x14ac:dyDescent="0.15">
      <c r="A76" s="84" t="s">
        <v>172</v>
      </c>
      <c r="B76" s="85" t="s">
        <v>54</v>
      </c>
      <c r="C76" s="80" t="s">
        <v>27</v>
      </c>
      <c r="D76" s="86">
        <v>45</v>
      </c>
      <c r="E76" s="82"/>
      <c r="F76" s="83">
        <f t="shared" si="7"/>
        <v>0</v>
      </c>
    </row>
    <row r="77" spans="1:6" x14ac:dyDescent="0.15">
      <c r="A77" s="59" t="s">
        <v>173</v>
      </c>
      <c r="B77" s="79" t="s">
        <v>143</v>
      </c>
      <c r="C77" s="80"/>
      <c r="D77" s="86"/>
      <c r="E77" s="82"/>
      <c r="F77" s="83"/>
    </row>
    <row r="78" spans="1:6" x14ac:dyDescent="0.15">
      <c r="A78" s="84" t="s">
        <v>174</v>
      </c>
      <c r="B78" s="85" t="s">
        <v>215</v>
      </c>
      <c r="C78" s="80" t="s">
        <v>16</v>
      </c>
      <c r="D78" s="81">
        <v>4</v>
      </c>
      <c r="E78" s="82"/>
      <c r="F78" s="83">
        <f t="shared" ref="F78" si="8">ROUND(D78*E78,2)</f>
        <v>0</v>
      </c>
    </row>
    <row r="79" spans="1:6" x14ac:dyDescent="0.15">
      <c r="A79" s="30" t="s">
        <v>175</v>
      </c>
      <c r="B79" s="31" t="s">
        <v>56</v>
      </c>
      <c r="C79" s="14"/>
      <c r="D79" s="32"/>
      <c r="E79" s="16"/>
      <c r="F79" s="17"/>
    </row>
    <row r="80" spans="1:6" x14ac:dyDescent="0.15">
      <c r="A80" s="33" t="s">
        <v>176</v>
      </c>
      <c r="B80" s="34" t="s">
        <v>141</v>
      </c>
      <c r="C80" s="14" t="s">
        <v>16</v>
      </c>
      <c r="D80" s="15">
        <v>4</v>
      </c>
      <c r="E80" s="16"/>
      <c r="F80" s="17">
        <f>ROUND(D80*E80,2)</f>
        <v>0</v>
      </c>
    </row>
    <row r="81" spans="1:6" x14ac:dyDescent="0.15">
      <c r="A81" s="30" t="s">
        <v>142</v>
      </c>
      <c r="B81" s="31" t="s">
        <v>57</v>
      </c>
      <c r="C81" s="14"/>
      <c r="D81" s="32"/>
      <c r="E81" s="16"/>
      <c r="F81" s="17"/>
    </row>
    <row r="82" spans="1:6" x14ac:dyDescent="0.15">
      <c r="A82" s="33" t="s">
        <v>177</v>
      </c>
      <c r="B82" s="34" t="s">
        <v>58</v>
      </c>
      <c r="C82" s="14" t="s">
        <v>27</v>
      </c>
      <c r="D82" s="32">
        <v>4</v>
      </c>
      <c r="E82" s="16"/>
      <c r="F82" s="17">
        <f>ROUND(D82*E82,2)</f>
        <v>0</v>
      </c>
    </row>
    <row r="83" spans="1:6" x14ac:dyDescent="0.15">
      <c r="A83" s="30" t="s">
        <v>178</v>
      </c>
      <c r="B83" s="31" t="s">
        <v>59</v>
      </c>
      <c r="C83" s="14"/>
      <c r="D83" s="32"/>
      <c r="E83" s="16"/>
      <c r="F83" s="17"/>
    </row>
    <row r="84" spans="1:6" x14ac:dyDescent="0.15">
      <c r="A84" s="33" t="s">
        <v>179</v>
      </c>
      <c r="B84" s="34" t="s">
        <v>60</v>
      </c>
      <c r="C84" s="14" t="s">
        <v>27</v>
      </c>
      <c r="D84" s="32">
        <v>120</v>
      </c>
      <c r="E84" s="16"/>
      <c r="F84" s="17">
        <f t="shared" ref="F84:F85" si="9">ROUND(D84*E84,2)</f>
        <v>0</v>
      </c>
    </row>
    <row r="85" spans="1:6" ht="15.75" customHeight="1" x14ac:dyDescent="0.15">
      <c r="A85" s="30" t="s">
        <v>55</v>
      </c>
      <c r="B85" s="31" t="s">
        <v>211</v>
      </c>
      <c r="C85" s="80" t="s">
        <v>16</v>
      </c>
      <c r="D85" s="81">
        <v>1</v>
      </c>
      <c r="E85" s="82"/>
      <c r="F85" s="83">
        <f t="shared" si="9"/>
        <v>0</v>
      </c>
    </row>
    <row r="86" spans="1:6" x14ac:dyDescent="0.15">
      <c r="A86" s="41"/>
      <c r="B86" s="42" t="s">
        <v>125</v>
      </c>
      <c r="C86" s="42"/>
      <c r="D86" s="42"/>
      <c r="E86" s="43" t="s">
        <v>12</v>
      </c>
      <c r="F86" s="44">
        <f>SUM(F74:F85)</f>
        <v>0</v>
      </c>
    </row>
    <row r="87" spans="1:6" x14ac:dyDescent="0.15">
      <c r="A87" s="45"/>
      <c r="B87" s="23"/>
      <c r="C87" s="23"/>
      <c r="D87" s="23"/>
      <c r="E87" s="23"/>
      <c r="F87" s="25"/>
    </row>
    <row r="88" spans="1:6" x14ac:dyDescent="0.15">
      <c r="A88" s="26" t="s">
        <v>180</v>
      </c>
      <c r="B88" s="87" t="s">
        <v>61</v>
      </c>
      <c r="C88" s="28"/>
      <c r="D88" s="28"/>
      <c r="E88" s="28"/>
      <c r="F88" s="29"/>
    </row>
    <row r="89" spans="1:6" x14ac:dyDescent="0.15">
      <c r="A89" s="30" t="s">
        <v>181</v>
      </c>
      <c r="B89" s="79" t="s">
        <v>62</v>
      </c>
      <c r="C89" s="47"/>
      <c r="D89" s="47"/>
      <c r="E89" s="47"/>
      <c r="F89" s="48"/>
    </row>
    <row r="90" spans="1:6" x14ac:dyDescent="0.15">
      <c r="A90" s="33" t="s">
        <v>182</v>
      </c>
      <c r="B90" s="85" t="s">
        <v>63</v>
      </c>
      <c r="C90" s="14" t="s">
        <v>16</v>
      </c>
      <c r="D90" s="15">
        <v>5</v>
      </c>
      <c r="E90" s="16"/>
      <c r="F90" s="17">
        <f>ROUND(D90*E90,2)</f>
        <v>0</v>
      </c>
    </row>
    <row r="91" spans="1:6" x14ac:dyDescent="0.15">
      <c r="A91" s="30" t="s">
        <v>183</v>
      </c>
      <c r="B91" s="79" t="s">
        <v>64</v>
      </c>
      <c r="C91" s="47"/>
      <c r="D91" s="47"/>
      <c r="E91" s="47"/>
      <c r="F91" s="48"/>
    </row>
    <row r="92" spans="1:6" x14ac:dyDescent="0.15">
      <c r="A92" s="84" t="s">
        <v>184</v>
      </c>
      <c r="B92" s="85" t="s">
        <v>146</v>
      </c>
      <c r="C92" s="80" t="s">
        <v>16</v>
      </c>
      <c r="D92" s="81">
        <v>3</v>
      </c>
      <c r="E92" s="82"/>
      <c r="F92" s="83">
        <f t="shared" ref="F92" si="10">ROUND(D92*E92,2)</f>
        <v>0</v>
      </c>
    </row>
    <row r="93" spans="1:6" x14ac:dyDescent="0.15">
      <c r="A93" s="84" t="s">
        <v>185</v>
      </c>
      <c r="B93" s="85" t="s">
        <v>144</v>
      </c>
      <c r="C93" s="80" t="s">
        <v>16</v>
      </c>
      <c r="D93" s="81">
        <v>2</v>
      </c>
      <c r="E93" s="82"/>
      <c r="F93" s="83">
        <f t="shared" ref="F93" si="11">ROUND(D93*E93,2)</f>
        <v>0</v>
      </c>
    </row>
    <row r="94" spans="1:6" x14ac:dyDescent="0.15">
      <c r="A94" s="41"/>
      <c r="B94" s="42" t="s">
        <v>126</v>
      </c>
      <c r="C94" s="42"/>
      <c r="D94" s="42"/>
      <c r="E94" s="43" t="s">
        <v>12</v>
      </c>
      <c r="F94" s="44">
        <f>SUM(F89:F93)</f>
        <v>0</v>
      </c>
    </row>
    <row r="95" spans="1:6" x14ac:dyDescent="0.15">
      <c r="A95" s="45"/>
      <c r="B95" s="23"/>
      <c r="C95" s="24"/>
      <c r="D95" s="24"/>
      <c r="E95" s="24"/>
      <c r="F95" s="25"/>
    </row>
    <row r="96" spans="1:6" x14ac:dyDescent="0.15">
      <c r="A96" s="18"/>
      <c r="B96" s="19" t="s">
        <v>65</v>
      </c>
      <c r="C96" s="19"/>
      <c r="D96" s="19"/>
      <c r="E96" s="20" t="s">
        <v>12</v>
      </c>
      <c r="F96" s="21">
        <f>F71+F86+F94</f>
        <v>0</v>
      </c>
    </row>
    <row r="97" spans="1:6" x14ac:dyDescent="0.15">
      <c r="A97" s="22"/>
      <c r="B97" s="23"/>
      <c r="C97" s="24"/>
      <c r="D97" s="24"/>
      <c r="E97" s="24"/>
      <c r="F97" s="25"/>
    </row>
    <row r="98" spans="1:6" ht="15" x14ac:dyDescent="0.15">
      <c r="A98" s="8">
        <v>7</v>
      </c>
      <c r="B98" s="9" t="s">
        <v>66</v>
      </c>
      <c r="C98" s="9"/>
      <c r="D98" s="10"/>
      <c r="E98" s="10"/>
      <c r="F98" s="11"/>
    </row>
    <row r="99" spans="1:6" x14ac:dyDescent="0.15">
      <c r="A99" s="26" t="s">
        <v>186</v>
      </c>
      <c r="B99" s="27" t="s">
        <v>67</v>
      </c>
      <c r="C99" s="28"/>
      <c r="D99" s="28"/>
      <c r="E99" s="28"/>
      <c r="F99" s="29"/>
    </row>
    <row r="100" spans="1:6" x14ac:dyDescent="0.15">
      <c r="A100" s="30" t="s">
        <v>187</v>
      </c>
      <c r="B100" s="31" t="s">
        <v>68</v>
      </c>
      <c r="C100" s="47"/>
      <c r="D100" s="47"/>
      <c r="E100" s="47"/>
      <c r="F100" s="48"/>
    </row>
    <row r="101" spans="1:6" x14ac:dyDescent="0.15">
      <c r="A101" s="33" t="s">
        <v>188</v>
      </c>
      <c r="B101" s="34" t="s">
        <v>69</v>
      </c>
      <c r="C101" s="14" t="s">
        <v>135</v>
      </c>
      <c r="D101" s="32">
        <v>230</v>
      </c>
      <c r="E101" s="16"/>
      <c r="F101" s="17">
        <f t="shared" ref="F101" si="12">ROUND(D101*E101,2)</f>
        <v>0</v>
      </c>
    </row>
    <row r="102" spans="1:6" x14ac:dyDescent="0.15">
      <c r="A102" s="41"/>
      <c r="B102" s="42" t="s">
        <v>123</v>
      </c>
      <c r="C102" s="42"/>
      <c r="D102" s="42"/>
      <c r="E102" s="43" t="s">
        <v>12</v>
      </c>
      <c r="F102" s="44">
        <f>SUM(F100:F101)</f>
        <v>0</v>
      </c>
    </row>
    <row r="103" spans="1:6" x14ac:dyDescent="0.15">
      <c r="A103" s="45"/>
      <c r="B103" s="23"/>
      <c r="C103" s="23"/>
      <c r="D103" s="23"/>
      <c r="E103" s="23"/>
      <c r="F103" s="25"/>
    </row>
    <row r="104" spans="1:6" x14ac:dyDescent="0.15">
      <c r="A104" s="26" t="s">
        <v>189</v>
      </c>
      <c r="B104" s="27" t="s">
        <v>70</v>
      </c>
      <c r="C104" s="28"/>
      <c r="D104" s="28"/>
      <c r="E104" s="28"/>
      <c r="F104" s="29"/>
    </row>
    <row r="105" spans="1:6" x14ac:dyDescent="0.15">
      <c r="A105" s="30" t="s">
        <v>190</v>
      </c>
      <c r="B105" s="79" t="s">
        <v>71</v>
      </c>
      <c r="C105" s="14" t="s">
        <v>9</v>
      </c>
      <c r="D105" s="15">
        <v>1</v>
      </c>
      <c r="E105" s="16"/>
      <c r="F105" s="17">
        <f t="shared" ref="F105" si="13">ROUND(D105*E105,2)</f>
        <v>0</v>
      </c>
    </row>
    <row r="106" spans="1:6" x14ac:dyDescent="0.15">
      <c r="A106" s="41"/>
      <c r="B106" s="42" t="s">
        <v>122</v>
      </c>
      <c r="C106" s="42"/>
      <c r="D106" s="42"/>
      <c r="E106" s="43" t="s">
        <v>12</v>
      </c>
      <c r="F106" s="44">
        <f>SUM(F105:F105)</f>
        <v>0</v>
      </c>
    </row>
    <row r="107" spans="1:6" x14ac:dyDescent="0.15">
      <c r="A107" s="45"/>
      <c r="B107" s="23"/>
      <c r="C107" s="24"/>
      <c r="D107" s="24"/>
      <c r="E107" s="24"/>
      <c r="F107" s="25"/>
    </row>
    <row r="108" spans="1:6" x14ac:dyDescent="0.15">
      <c r="A108" s="18"/>
      <c r="B108" s="19" t="s">
        <v>72</v>
      </c>
      <c r="C108" s="19"/>
      <c r="D108" s="19"/>
      <c r="E108" s="20" t="s">
        <v>12</v>
      </c>
      <c r="F108" s="21">
        <f>F102+F106</f>
        <v>0</v>
      </c>
    </row>
    <row r="109" spans="1:6" x14ac:dyDescent="0.15">
      <c r="A109" s="22"/>
      <c r="B109" s="23"/>
      <c r="C109" s="24"/>
      <c r="D109" s="24"/>
      <c r="E109" s="24"/>
      <c r="F109" s="25"/>
    </row>
    <row r="110" spans="1:6" ht="15" x14ac:dyDescent="0.15">
      <c r="A110" s="8">
        <v>8</v>
      </c>
      <c r="B110" s="9" t="s">
        <v>73</v>
      </c>
      <c r="C110" s="9"/>
      <c r="D110" s="10"/>
      <c r="E110" s="10"/>
      <c r="F110" s="11"/>
    </row>
    <row r="111" spans="1:6" x14ac:dyDescent="0.15">
      <c r="A111" s="26" t="s">
        <v>191</v>
      </c>
      <c r="B111" s="27" t="s">
        <v>75</v>
      </c>
      <c r="C111" s="49"/>
      <c r="D111" s="49"/>
      <c r="E111" s="49"/>
      <c r="F111" s="50"/>
    </row>
    <row r="112" spans="1:6" x14ac:dyDescent="0.15">
      <c r="A112" s="30" t="s">
        <v>192</v>
      </c>
      <c r="B112" s="79" t="s">
        <v>76</v>
      </c>
      <c r="C112" s="14" t="s">
        <v>27</v>
      </c>
      <c r="D112" s="32">
        <v>110</v>
      </c>
      <c r="E112" s="16"/>
      <c r="F112" s="17">
        <f>ROUND(D112*E112,2)</f>
        <v>0</v>
      </c>
    </row>
    <row r="113" spans="1:6" x14ac:dyDescent="0.15">
      <c r="A113" s="41"/>
      <c r="B113" s="42" t="s">
        <v>118</v>
      </c>
      <c r="C113" s="42"/>
      <c r="D113" s="42"/>
      <c r="E113" s="43" t="s">
        <v>12</v>
      </c>
      <c r="F113" s="44">
        <f>SUM(F112:F112)</f>
        <v>0</v>
      </c>
    </row>
    <row r="114" spans="1:6" x14ac:dyDescent="0.15">
      <c r="A114" s="45"/>
      <c r="B114" s="23"/>
      <c r="C114" s="23"/>
      <c r="D114" s="23"/>
      <c r="E114" s="23"/>
      <c r="F114" s="25"/>
    </row>
    <row r="115" spans="1:6" x14ac:dyDescent="0.15">
      <c r="A115" s="18"/>
      <c r="B115" s="19" t="s">
        <v>77</v>
      </c>
      <c r="C115" s="19"/>
      <c r="D115" s="19"/>
      <c r="E115" s="20" t="s">
        <v>12</v>
      </c>
      <c r="F115" s="21">
        <f>F113</f>
        <v>0</v>
      </c>
    </row>
    <row r="116" spans="1:6" x14ac:dyDescent="0.15">
      <c r="A116" s="22"/>
      <c r="B116" s="23"/>
      <c r="C116" s="24"/>
      <c r="D116" s="24"/>
      <c r="E116" s="24"/>
      <c r="F116" s="25"/>
    </row>
    <row r="117" spans="1:6" ht="15" x14ac:dyDescent="0.15">
      <c r="A117" s="8">
        <v>9</v>
      </c>
      <c r="B117" s="9" t="s">
        <v>78</v>
      </c>
      <c r="C117" s="9"/>
      <c r="D117" s="10"/>
      <c r="E117" s="10"/>
      <c r="F117" s="11"/>
    </row>
    <row r="118" spans="1:6" x14ac:dyDescent="0.15">
      <c r="A118" s="26" t="s">
        <v>74</v>
      </c>
      <c r="B118" s="27" t="s">
        <v>79</v>
      </c>
      <c r="C118" s="28"/>
      <c r="D118" s="28"/>
      <c r="E118" s="28"/>
      <c r="F118" s="29"/>
    </row>
    <row r="119" spans="1:6" x14ac:dyDescent="0.15">
      <c r="A119" s="35" t="s">
        <v>193</v>
      </c>
      <c r="B119" s="36" t="s">
        <v>80</v>
      </c>
      <c r="C119" s="37" t="s">
        <v>135</v>
      </c>
      <c r="D119" s="46">
        <v>400</v>
      </c>
      <c r="E119" s="39"/>
      <c r="F119" s="40">
        <f>ROUND(D119*E119,2)</f>
        <v>0</v>
      </c>
    </row>
    <row r="120" spans="1:6" x14ac:dyDescent="0.15">
      <c r="A120" s="41"/>
      <c r="B120" s="42" t="s">
        <v>117</v>
      </c>
      <c r="C120" s="42"/>
      <c r="D120" s="42"/>
      <c r="E120" s="43" t="s">
        <v>12</v>
      </c>
      <c r="F120" s="44">
        <f>SUM(F119:F119)</f>
        <v>0</v>
      </c>
    </row>
    <row r="121" spans="1:6" x14ac:dyDescent="0.15">
      <c r="A121" s="45"/>
      <c r="B121" s="23"/>
      <c r="C121" s="23"/>
      <c r="D121" s="23"/>
      <c r="E121" s="23"/>
      <c r="F121" s="25"/>
    </row>
    <row r="122" spans="1:6" x14ac:dyDescent="0.15">
      <c r="A122" s="18"/>
      <c r="B122" s="19" t="s">
        <v>81</v>
      </c>
      <c r="C122" s="19"/>
      <c r="D122" s="19"/>
      <c r="E122" s="20" t="s">
        <v>12</v>
      </c>
      <c r="F122" s="21">
        <f>F120</f>
        <v>0</v>
      </c>
    </row>
    <row r="123" spans="1:6" x14ac:dyDescent="0.15">
      <c r="A123" s="22"/>
      <c r="B123" s="23"/>
      <c r="C123" s="24"/>
      <c r="D123" s="24"/>
      <c r="E123" s="24"/>
      <c r="F123" s="25"/>
    </row>
    <row r="124" spans="1:6" ht="15" x14ac:dyDescent="0.15">
      <c r="A124" s="8">
        <v>10</v>
      </c>
      <c r="B124" s="9" t="s">
        <v>82</v>
      </c>
      <c r="C124" s="9"/>
      <c r="D124" s="10"/>
      <c r="E124" s="10"/>
      <c r="F124" s="11"/>
    </row>
    <row r="125" spans="1:6" x14ac:dyDescent="0.15">
      <c r="A125" s="26" t="s">
        <v>194</v>
      </c>
      <c r="B125" s="87" t="s">
        <v>84</v>
      </c>
      <c r="C125" s="51"/>
      <c r="D125" s="52"/>
      <c r="E125" s="53"/>
      <c r="F125" s="54"/>
    </row>
    <row r="126" spans="1:6" x14ac:dyDescent="0.15">
      <c r="A126" s="30" t="s">
        <v>195</v>
      </c>
      <c r="B126" s="31" t="s">
        <v>85</v>
      </c>
      <c r="C126" s="14" t="s">
        <v>16</v>
      </c>
      <c r="D126" s="15">
        <v>1</v>
      </c>
      <c r="E126" s="82"/>
      <c r="F126" s="17">
        <f t="shared" ref="F126" si="14">ROUND(D126*E126,2)</f>
        <v>0</v>
      </c>
    </row>
    <row r="127" spans="1:6" x14ac:dyDescent="0.15">
      <c r="A127" s="41"/>
      <c r="B127" s="42" t="s">
        <v>116</v>
      </c>
      <c r="C127" s="42"/>
      <c r="D127" s="42"/>
      <c r="E127" s="43" t="s">
        <v>12</v>
      </c>
      <c r="F127" s="44">
        <f>SUM(F126:F126)</f>
        <v>0</v>
      </c>
    </row>
    <row r="128" spans="1:6" x14ac:dyDescent="0.15">
      <c r="A128" s="45"/>
      <c r="B128" s="23"/>
      <c r="C128" s="23"/>
      <c r="D128" s="23"/>
      <c r="E128" s="23"/>
      <c r="F128" s="25"/>
    </row>
    <row r="129" spans="1:6" x14ac:dyDescent="0.15">
      <c r="A129" s="26" t="s">
        <v>196</v>
      </c>
      <c r="B129" s="87" t="s">
        <v>87</v>
      </c>
      <c r="C129" s="102"/>
      <c r="D129" s="56"/>
      <c r="E129" s="57"/>
      <c r="F129" s="58"/>
    </row>
    <row r="130" spans="1:6" x14ac:dyDescent="0.15">
      <c r="A130" s="30" t="s">
        <v>197</v>
      </c>
      <c r="B130" s="79" t="s">
        <v>89</v>
      </c>
      <c r="C130" s="80" t="s">
        <v>16</v>
      </c>
      <c r="D130" s="15">
        <v>1</v>
      </c>
      <c r="E130" s="16"/>
      <c r="F130" s="17">
        <f t="shared" ref="F130:F131" si="15">ROUND(D130*E130,2)</f>
        <v>0</v>
      </c>
    </row>
    <row r="131" spans="1:6" x14ac:dyDescent="0.15">
      <c r="A131" s="30" t="s">
        <v>198</v>
      </c>
      <c r="B131" s="31" t="s">
        <v>90</v>
      </c>
      <c r="C131" s="14" t="s">
        <v>16</v>
      </c>
      <c r="D131" s="15">
        <v>2</v>
      </c>
      <c r="E131" s="16"/>
      <c r="F131" s="17">
        <f t="shared" si="15"/>
        <v>0</v>
      </c>
    </row>
    <row r="132" spans="1:6" x14ac:dyDescent="0.15">
      <c r="A132" s="41"/>
      <c r="B132" s="42" t="s">
        <v>115</v>
      </c>
      <c r="C132" s="42"/>
      <c r="D132" s="42"/>
      <c r="E132" s="43" t="s">
        <v>12</v>
      </c>
      <c r="F132" s="44">
        <f>SUM(F130:F131)</f>
        <v>0</v>
      </c>
    </row>
    <row r="133" spans="1:6" x14ac:dyDescent="0.15">
      <c r="A133" s="45"/>
      <c r="B133" s="23"/>
      <c r="C133" s="23"/>
      <c r="D133" s="23"/>
      <c r="E133" s="23"/>
      <c r="F133" s="25"/>
    </row>
    <row r="134" spans="1:6" x14ac:dyDescent="0.15">
      <c r="A134" s="18"/>
      <c r="B134" s="19" t="s">
        <v>91</v>
      </c>
      <c r="C134" s="19"/>
      <c r="D134" s="19"/>
      <c r="E134" s="20" t="s">
        <v>12</v>
      </c>
      <c r="F134" s="21">
        <f>F127+F132</f>
        <v>0</v>
      </c>
    </row>
    <row r="135" spans="1:6" x14ac:dyDescent="0.15">
      <c r="A135" s="22"/>
      <c r="B135" s="23"/>
      <c r="C135" s="24"/>
      <c r="D135" s="24"/>
      <c r="E135" s="24"/>
      <c r="F135" s="25"/>
    </row>
    <row r="136" spans="1:6" ht="15" x14ac:dyDescent="0.15">
      <c r="A136" s="8">
        <v>11</v>
      </c>
      <c r="B136" s="9" t="s">
        <v>92</v>
      </c>
      <c r="C136" s="9"/>
      <c r="D136" s="10"/>
      <c r="E136" s="10"/>
      <c r="F136" s="11"/>
    </row>
    <row r="137" spans="1:6" x14ac:dyDescent="0.15">
      <c r="A137" s="26" t="s">
        <v>83</v>
      </c>
      <c r="B137" s="27" t="s">
        <v>93</v>
      </c>
      <c r="C137" s="55"/>
      <c r="D137" s="62"/>
      <c r="E137" s="57"/>
      <c r="F137" s="58"/>
    </row>
    <row r="138" spans="1:6" x14ac:dyDescent="0.15">
      <c r="A138" s="59" t="s">
        <v>199</v>
      </c>
      <c r="B138" s="31" t="s">
        <v>93</v>
      </c>
      <c r="C138" s="37" t="s">
        <v>9</v>
      </c>
      <c r="D138" s="38">
        <v>1</v>
      </c>
      <c r="E138" s="39"/>
      <c r="F138" s="40">
        <f>ROUND(D138*E138,2)</f>
        <v>0</v>
      </c>
    </row>
    <row r="139" spans="1:6" x14ac:dyDescent="0.15">
      <c r="A139" s="41"/>
      <c r="B139" s="42" t="s">
        <v>119</v>
      </c>
      <c r="C139" s="42"/>
      <c r="D139" s="42"/>
      <c r="E139" s="43" t="s">
        <v>12</v>
      </c>
      <c r="F139" s="44">
        <f>F138</f>
        <v>0</v>
      </c>
    </row>
    <row r="140" spans="1:6" x14ac:dyDescent="0.15">
      <c r="A140" s="45"/>
      <c r="B140" s="23"/>
      <c r="C140" s="23"/>
      <c r="D140" s="23"/>
      <c r="E140" s="23"/>
      <c r="F140" s="25"/>
    </row>
    <row r="141" spans="1:6" x14ac:dyDescent="0.15">
      <c r="A141" s="26" t="s">
        <v>86</v>
      </c>
      <c r="B141" s="27" t="s">
        <v>94</v>
      </c>
      <c r="C141" s="55"/>
      <c r="D141" s="56"/>
      <c r="E141" s="57"/>
      <c r="F141" s="58"/>
    </row>
    <row r="142" spans="1:6" x14ac:dyDescent="0.15">
      <c r="A142" s="59" t="s">
        <v>88</v>
      </c>
      <c r="B142" s="31" t="s">
        <v>94</v>
      </c>
      <c r="C142" s="37" t="s">
        <v>9</v>
      </c>
      <c r="D142" s="38">
        <v>1</v>
      </c>
      <c r="E142" s="39"/>
      <c r="F142" s="40">
        <f>ROUND(D142*E142,2)</f>
        <v>0</v>
      </c>
    </row>
    <row r="143" spans="1:6" x14ac:dyDescent="0.15">
      <c r="A143" s="41"/>
      <c r="B143" s="42" t="s">
        <v>120</v>
      </c>
      <c r="C143" s="42"/>
      <c r="D143" s="42"/>
      <c r="E143" s="43" t="s">
        <v>12</v>
      </c>
      <c r="F143" s="44">
        <f>F142</f>
        <v>0</v>
      </c>
    </row>
    <row r="144" spans="1:6" x14ac:dyDescent="0.15">
      <c r="A144" s="45"/>
      <c r="B144" s="23"/>
      <c r="C144" s="23"/>
      <c r="D144" s="23"/>
      <c r="E144" s="23"/>
      <c r="F144" s="25"/>
    </row>
    <row r="145" spans="1:6" x14ac:dyDescent="0.15">
      <c r="A145" s="26" t="s">
        <v>200</v>
      </c>
      <c r="B145" s="27" t="s">
        <v>95</v>
      </c>
      <c r="C145" s="55"/>
      <c r="D145" s="56"/>
      <c r="E145" s="57"/>
      <c r="F145" s="58"/>
    </row>
    <row r="146" spans="1:6" x14ac:dyDescent="0.15">
      <c r="A146" s="59" t="s">
        <v>201</v>
      </c>
      <c r="B146" s="31" t="s">
        <v>95</v>
      </c>
      <c r="C146" s="37" t="s">
        <v>9</v>
      </c>
      <c r="D146" s="38">
        <v>1</v>
      </c>
      <c r="E146" s="39"/>
      <c r="F146" s="40">
        <f>ROUND(D146*E146,2)</f>
        <v>0</v>
      </c>
    </row>
    <row r="147" spans="1:6" x14ac:dyDescent="0.15">
      <c r="A147" s="41"/>
      <c r="B147" s="42" t="s">
        <v>121</v>
      </c>
      <c r="C147" s="42"/>
      <c r="D147" s="42"/>
      <c r="E147" s="43" t="s">
        <v>12</v>
      </c>
      <c r="F147" s="44">
        <f>F146</f>
        <v>0</v>
      </c>
    </row>
    <row r="148" spans="1:6" x14ac:dyDescent="0.15">
      <c r="A148" s="45"/>
      <c r="B148" s="23"/>
      <c r="C148" s="23"/>
      <c r="D148" s="23"/>
      <c r="E148" s="23"/>
      <c r="F148" s="25"/>
    </row>
    <row r="149" spans="1:6" x14ac:dyDescent="0.15">
      <c r="A149" s="18"/>
      <c r="B149" s="19" t="s">
        <v>96</v>
      </c>
      <c r="C149" s="19"/>
      <c r="D149" s="19"/>
      <c r="E149" s="20" t="s">
        <v>12</v>
      </c>
      <c r="F149" s="21">
        <f>F139+F143+F147</f>
        <v>0</v>
      </c>
    </row>
    <row r="150" spans="1:6" x14ac:dyDescent="0.15">
      <c r="A150" s="22"/>
      <c r="B150" s="23"/>
      <c r="C150" s="24"/>
      <c r="D150" s="24"/>
      <c r="E150" s="24"/>
      <c r="F150" s="25"/>
    </row>
    <row r="151" spans="1:6" ht="15" x14ac:dyDescent="0.15">
      <c r="A151" s="8">
        <v>12</v>
      </c>
      <c r="B151" s="9" t="s">
        <v>97</v>
      </c>
      <c r="C151" s="9"/>
      <c r="D151" s="10"/>
      <c r="E151" s="10"/>
      <c r="F151" s="11"/>
    </row>
    <row r="152" spans="1:6" x14ac:dyDescent="0.15">
      <c r="A152" s="60" t="s">
        <v>202</v>
      </c>
      <c r="B152" s="61" t="s">
        <v>98</v>
      </c>
      <c r="C152" s="37" t="s">
        <v>9</v>
      </c>
      <c r="D152" s="38">
        <v>1</v>
      </c>
      <c r="E152" s="39"/>
      <c r="F152" s="40">
        <f>ROUND(D152*E152,2)</f>
        <v>0</v>
      </c>
    </row>
    <row r="153" spans="1:6" x14ac:dyDescent="0.15">
      <c r="A153" s="18"/>
      <c r="B153" s="19" t="s">
        <v>99</v>
      </c>
      <c r="C153" s="19"/>
      <c r="D153" s="19"/>
      <c r="E153" s="20" t="s">
        <v>12</v>
      </c>
      <c r="F153" s="21">
        <f>SUM(F152)</f>
        <v>0</v>
      </c>
    </row>
    <row r="154" spans="1:6" x14ac:dyDescent="0.15">
      <c r="A154" s="22"/>
      <c r="B154" s="23"/>
      <c r="C154" s="24"/>
      <c r="D154" s="24"/>
      <c r="E154" s="24"/>
      <c r="F154" s="25"/>
    </row>
    <row r="155" spans="1:6" ht="15" x14ac:dyDescent="0.15">
      <c r="A155" s="8">
        <v>13</v>
      </c>
      <c r="B155" s="9" t="s">
        <v>100</v>
      </c>
      <c r="C155" s="9"/>
      <c r="D155" s="10"/>
      <c r="E155" s="10"/>
      <c r="F155" s="11"/>
    </row>
    <row r="156" spans="1:6" x14ac:dyDescent="0.15">
      <c r="A156" s="12" t="s">
        <v>203</v>
      </c>
      <c r="B156" s="13" t="s">
        <v>101</v>
      </c>
      <c r="C156" s="14" t="s">
        <v>9</v>
      </c>
      <c r="D156" s="15">
        <v>1</v>
      </c>
      <c r="E156" s="16"/>
      <c r="F156" s="17">
        <f t="shared" ref="F156:F162" si="16">ROUND(D156*E156,2)</f>
        <v>0</v>
      </c>
    </row>
    <row r="157" spans="1:6" ht="25.5" x14ac:dyDescent="0.15">
      <c r="A157" s="12" t="s">
        <v>204</v>
      </c>
      <c r="B157" s="13" t="s">
        <v>102</v>
      </c>
      <c r="C157" s="14" t="s">
        <v>16</v>
      </c>
      <c r="D157" s="15" t="s">
        <v>137</v>
      </c>
      <c r="E157" s="16"/>
      <c r="F157" s="78" t="s">
        <v>137</v>
      </c>
    </row>
    <row r="158" spans="1:6" ht="25.5" x14ac:dyDescent="0.15">
      <c r="A158" s="12" t="s">
        <v>205</v>
      </c>
      <c r="B158" s="13" t="s">
        <v>103</v>
      </c>
      <c r="C158" s="14" t="s">
        <v>16</v>
      </c>
      <c r="D158" s="15" t="s">
        <v>137</v>
      </c>
      <c r="E158" s="16"/>
      <c r="F158" s="78" t="s">
        <v>137</v>
      </c>
    </row>
    <row r="159" spans="1:6" ht="25.5" x14ac:dyDescent="0.15">
      <c r="A159" s="12" t="s">
        <v>206</v>
      </c>
      <c r="B159" s="13" t="s">
        <v>104</v>
      </c>
      <c r="C159" s="14" t="s">
        <v>16</v>
      </c>
      <c r="D159" s="15" t="s">
        <v>137</v>
      </c>
      <c r="E159" s="16"/>
      <c r="F159" s="78" t="s">
        <v>137</v>
      </c>
    </row>
    <row r="160" spans="1:6" ht="25.5" x14ac:dyDescent="0.15">
      <c r="A160" s="12" t="s">
        <v>207</v>
      </c>
      <c r="B160" s="13" t="s">
        <v>105</v>
      </c>
      <c r="C160" s="14" t="s">
        <v>16</v>
      </c>
      <c r="D160" s="15" t="s">
        <v>137</v>
      </c>
      <c r="E160" s="16"/>
      <c r="F160" s="78" t="s">
        <v>137</v>
      </c>
    </row>
    <row r="161" spans="1:6" x14ac:dyDescent="0.15">
      <c r="A161" s="12" t="s">
        <v>208</v>
      </c>
      <c r="B161" s="13" t="s">
        <v>106</v>
      </c>
      <c r="C161" s="14" t="s">
        <v>27</v>
      </c>
      <c r="D161" s="32" t="s">
        <v>137</v>
      </c>
      <c r="E161" s="16"/>
      <c r="F161" s="78" t="s">
        <v>137</v>
      </c>
    </row>
    <row r="162" spans="1:6" x14ac:dyDescent="0.15">
      <c r="A162" s="12" t="s">
        <v>209</v>
      </c>
      <c r="B162" s="61" t="s">
        <v>107</v>
      </c>
      <c r="C162" s="37" t="s">
        <v>9</v>
      </c>
      <c r="D162" s="38">
        <v>1</v>
      </c>
      <c r="E162" s="39"/>
      <c r="F162" s="40">
        <f t="shared" si="16"/>
        <v>0</v>
      </c>
    </row>
    <row r="163" spans="1:6" x14ac:dyDescent="0.15">
      <c r="A163" s="18"/>
      <c r="B163" s="19" t="s">
        <v>108</v>
      </c>
      <c r="C163" s="19"/>
      <c r="D163" s="19"/>
      <c r="E163" s="20" t="s">
        <v>12</v>
      </c>
      <c r="F163" s="21">
        <f>SUM(F156:F162)</f>
        <v>0</v>
      </c>
    </row>
    <row r="164" spans="1:6" ht="15" thickBot="1" x14ac:dyDescent="0.2">
      <c r="A164" s="63"/>
      <c r="B164" s="64"/>
      <c r="C164" s="64"/>
      <c r="D164" s="64"/>
      <c r="E164" s="64"/>
      <c r="F164" s="65"/>
    </row>
    <row r="165" spans="1:6" x14ac:dyDescent="0.15">
      <c r="A165" s="88"/>
      <c r="B165" s="23"/>
      <c r="C165" s="23"/>
      <c r="D165" s="23"/>
      <c r="E165" s="23"/>
      <c r="F165" s="23"/>
    </row>
    <row r="166" spans="1:6" ht="15" thickBot="1" x14ac:dyDescent="0.2">
      <c r="A166" s="88"/>
      <c r="B166" s="23"/>
      <c r="C166" s="23"/>
      <c r="D166" s="23"/>
      <c r="E166" s="23"/>
      <c r="F166" s="23"/>
    </row>
    <row r="167" spans="1:6" ht="15" x14ac:dyDescent="0.15">
      <c r="A167" s="89">
        <v>14</v>
      </c>
      <c r="B167" s="90" t="s">
        <v>226</v>
      </c>
      <c r="C167" s="90"/>
      <c r="D167" s="91"/>
      <c r="E167" s="91"/>
      <c r="F167" s="92"/>
    </row>
    <row r="168" spans="1:6" ht="27" x14ac:dyDescent="0.15">
      <c r="A168" s="30" t="s">
        <v>220</v>
      </c>
      <c r="B168" s="31" t="s">
        <v>217</v>
      </c>
      <c r="C168" s="14" t="s">
        <v>9</v>
      </c>
      <c r="D168" s="32">
        <v>1</v>
      </c>
      <c r="E168" s="16"/>
      <c r="F168" s="17">
        <f t="shared" ref="F168" si="17">ROUND(D168*E168,2)</f>
        <v>0</v>
      </c>
    </row>
    <row r="169" spans="1:6" ht="27" x14ac:dyDescent="0.15">
      <c r="A169" s="30" t="s">
        <v>221</v>
      </c>
      <c r="B169" s="31" t="s">
        <v>213</v>
      </c>
      <c r="C169" s="14" t="s">
        <v>9</v>
      </c>
      <c r="D169" s="32">
        <v>1</v>
      </c>
      <c r="E169" s="16"/>
      <c r="F169" s="17">
        <f t="shared" ref="F169" si="18">ROUND(D169*E169,2)</f>
        <v>0</v>
      </c>
    </row>
    <row r="170" spans="1:6" x14ac:dyDescent="0.15">
      <c r="A170" s="41"/>
      <c r="B170" s="42" t="s">
        <v>214</v>
      </c>
      <c r="C170" s="42"/>
      <c r="D170" s="42"/>
      <c r="E170" s="43" t="s">
        <v>12</v>
      </c>
      <c r="F170" s="44">
        <f>SUM(F168:F169)</f>
        <v>0</v>
      </c>
    </row>
    <row r="171" spans="1:6" x14ac:dyDescent="0.15">
      <c r="A171" s="45"/>
      <c r="B171" s="23"/>
      <c r="C171" s="23"/>
      <c r="D171" s="23"/>
      <c r="E171" s="23"/>
      <c r="F171" s="25"/>
    </row>
    <row r="172" spans="1:6" x14ac:dyDescent="0.15">
      <c r="A172" s="26" t="str">
        <f>A50</f>
        <v>4.1</v>
      </c>
      <c r="B172" s="27" t="s">
        <v>33</v>
      </c>
      <c r="C172" s="28"/>
      <c r="D172" s="28"/>
      <c r="E172" s="28"/>
      <c r="F172" s="29"/>
    </row>
    <row r="173" spans="1:6" x14ac:dyDescent="0.15">
      <c r="A173" s="30" t="str">
        <f>A51</f>
        <v>4.1.1</v>
      </c>
      <c r="B173" s="31" t="s">
        <v>35</v>
      </c>
      <c r="C173" s="14" t="s">
        <v>136</v>
      </c>
      <c r="D173" s="32">
        <v>500</v>
      </c>
      <c r="E173" s="16">
        <f>E51</f>
        <v>0</v>
      </c>
      <c r="F173" s="17">
        <f t="shared" ref="F173" si="19">ROUND(D173*E173,2)</f>
        <v>0</v>
      </c>
    </row>
    <row r="174" spans="1:6" x14ac:dyDescent="0.15">
      <c r="A174" s="41"/>
      <c r="B174" s="42" t="s">
        <v>129</v>
      </c>
      <c r="C174" s="42"/>
      <c r="D174" s="42"/>
      <c r="E174" s="43" t="s">
        <v>12</v>
      </c>
      <c r="F174" s="44">
        <f>SUM(F173:F173)</f>
        <v>0</v>
      </c>
    </row>
    <row r="175" spans="1:6" x14ac:dyDescent="0.15">
      <c r="A175" s="45"/>
      <c r="B175" s="23"/>
      <c r="C175" s="23"/>
      <c r="D175" s="23"/>
      <c r="E175" s="23"/>
      <c r="F175" s="25"/>
    </row>
    <row r="176" spans="1:6" x14ac:dyDescent="0.15">
      <c r="A176" s="26" t="str">
        <f>A61</f>
        <v>5.1</v>
      </c>
      <c r="B176" s="27" t="s">
        <v>43</v>
      </c>
      <c r="C176" s="28"/>
      <c r="D176" s="28"/>
      <c r="E176" s="28"/>
      <c r="F176" s="29"/>
    </row>
    <row r="177" spans="1:6" x14ac:dyDescent="0.15">
      <c r="A177" s="30" t="str">
        <f>A62</f>
        <v>5.1.1</v>
      </c>
      <c r="B177" s="31" t="s">
        <v>139</v>
      </c>
      <c r="C177" s="14" t="s">
        <v>136</v>
      </c>
      <c r="D177" s="32">
        <v>300</v>
      </c>
      <c r="E177" s="16">
        <f>E62</f>
        <v>0</v>
      </c>
      <c r="F177" s="17">
        <f t="shared" ref="F177:F178" si="20">ROUND(D177*E177,2)</f>
        <v>0</v>
      </c>
    </row>
    <row r="178" spans="1:6" x14ac:dyDescent="0.15">
      <c r="A178" s="30" t="str">
        <f>A63</f>
        <v>5.1.2</v>
      </c>
      <c r="B178" s="31" t="s">
        <v>140</v>
      </c>
      <c r="C178" s="101" t="s">
        <v>136</v>
      </c>
      <c r="D178" s="32">
        <v>65</v>
      </c>
      <c r="E178" s="16">
        <f>E63</f>
        <v>0</v>
      </c>
      <c r="F178" s="17">
        <f t="shared" si="20"/>
        <v>0</v>
      </c>
    </row>
    <row r="179" spans="1:6" x14ac:dyDescent="0.15">
      <c r="A179" s="41"/>
      <c r="B179" s="42" t="s">
        <v>127</v>
      </c>
      <c r="C179" s="42"/>
      <c r="D179" s="42"/>
      <c r="E179" s="43" t="s">
        <v>12</v>
      </c>
      <c r="F179" s="44">
        <f>SUM(F177:F178)</f>
        <v>0</v>
      </c>
    </row>
    <row r="180" spans="1:6" x14ac:dyDescent="0.15">
      <c r="A180" s="45"/>
      <c r="B180" s="23"/>
      <c r="C180" s="23"/>
      <c r="D180" s="23"/>
      <c r="E180" s="23"/>
      <c r="F180" s="25"/>
    </row>
    <row r="181" spans="1:6" x14ac:dyDescent="0.15">
      <c r="A181" s="26" t="str">
        <f>A111</f>
        <v>8.1</v>
      </c>
      <c r="B181" s="27" t="s">
        <v>75</v>
      </c>
      <c r="C181" s="28"/>
      <c r="D181" s="28"/>
      <c r="E181" s="28"/>
      <c r="F181" s="29"/>
    </row>
    <row r="182" spans="1:6" x14ac:dyDescent="0.15">
      <c r="A182" s="30" t="str">
        <f>A112</f>
        <v>8.1.1</v>
      </c>
      <c r="B182" s="79" t="s">
        <v>76</v>
      </c>
      <c r="C182" s="14" t="s">
        <v>27</v>
      </c>
      <c r="D182" s="32">
        <v>-15</v>
      </c>
      <c r="E182" s="16">
        <f>E112</f>
        <v>0</v>
      </c>
      <c r="F182" s="17">
        <f>ROUND(D182*E182,2)</f>
        <v>0</v>
      </c>
    </row>
    <row r="183" spans="1:6" x14ac:dyDescent="0.15">
      <c r="A183" s="41"/>
      <c r="B183" s="42" t="s">
        <v>118</v>
      </c>
      <c r="C183" s="42"/>
      <c r="D183" s="42"/>
      <c r="E183" s="43" t="s">
        <v>12</v>
      </c>
      <c r="F183" s="44">
        <f>SUM(F182:F182)</f>
        <v>0</v>
      </c>
    </row>
    <row r="184" spans="1:6" x14ac:dyDescent="0.15">
      <c r="A184" s="45"/>
      <c r="B184" s="23"/>
      <c r="C184" s="23"/>
      <c r="D184" s="23"/>
      <c r="E184" s="23"/>
      <c r="F184" s="25"/>
    </row>
    <row r="185" spans="1:6" x14ac:dyDescent="0.15">
      <c r="A185" s="26" t="str">
        <f>A118</f>
        <v>9.1</v>
      </c>
      <c r="B185" s="27" t="s">
        <v>79</v>
      </c>
      <c r="C185" s="28"/>
      <c r="D185" s="28"/>
      <c r="E185" s="28"/>
      <c r="F185" s="29"/>
    </row>
    <row r="186" spans="1:6" x14ac:dyDescent="0.15">
      <c r="A186" s="35" t="str">
        <f>A119</f>
        <v>9.1.1</v>
      </c>
      <c r="B186" s="36" t="s">
        <v>80</v>
      </c>
      <c r="C186" s="37" t="s">
        <v>135</v>
      </c>
      <c r="D186" s="46">
        <v>30</v>
      </c>
      <c r="E186" s="39">
        <f>E119</f>
        <v>0</v>
      </c>
      <c r="F186" s="40">
        <f>ROUND(D186*E186,2)</f>
        <v>0</v>
      </c>
    </row>
    <row r="187" spans="1:6" x14ac:dyDescent="0.15">
      <c r="A187" s="41"/>
      <c r="B187" s="42" t="s">
        <v>117</v>
      </c>
      <c r="C187" s="42"/>
      <c r="D187" s="42"/>
      <c r="E187" s="43" t="s">
        <v>12</v>
      </c>
      <c r="F187" s="44">
        <f>SUM(F186:F186)</f>
        <v>0</v>
      </c>
    </row>
    <row r="188" spans="1:6" x14ac:dyDescent="0.15">
      <c r="A188" s="45"/>
      <c r="B188" s="23"/>
      <c r="C188" s="23"/>
      <c r="D188" s="23"/>
      <c r="E188" s="23"/>
      <c r="F188" s="25"/>
    </row>
    <row r="189" spans="1:6" x14ac:dyDescent="0.15">
      <c r="A189" s="18"/>
      <c r="B189" s="19" t="s">
        <v>228</v>
      </c>
      <c r="C189" s="19"/>
      <c r="D189" s="19"/>
      <c r="E189" s="20" t="s">
        <v>12</v>
      </c>
      <c r="F189" s="21">
        <f>F174+F179+F183+F187+F170</f>
        <v>0</v>
      </c>
    </row>
    <row r="190" spans="1:6" ht="15" thickBot="1" x14ac:dyDescent="0.2">
      <c r="A190" s="63"/>
      <c r="B190" s="64"/>
      <c r="C190" s="64"/>
      <c r="D190" s="64"/>
      <c r="E190" s="64"/>
      <c r="F190" s="65"/>
    </row>
    <row r="191" spans="1:6" x14ac:dyDescent="0.15">
      <c r="A191" s="88"/>
      <c r="B191" s="23"/>
      <c r="C191" s="23"/>
      <c r="D191" s="23"/>
      <c r="E191" s="23"/>
      <c r="F191" s="23"/>
    </row>
    <row r="193" spans="1:6" ht="15" thickBot="1" x14ac:dyDescent="0.2">
      <c r="A193" s="109" t="s">
        <v>112</v>
      </c>
      <c r="B193" s="109"/>
      <c r="C193" s="109"/>
      <c r="D193" s="109"/>
      <c r="E193" s="109"/>
      <c r="F193" s="109"/>
    </row>
    <row r="194" spans="1:6" x14ac:dyDescent="0.15">
      <c r="A194" s="4" t="s">
        <v>0</v>
      </c>
      <c r="B194" s="110" t="s">
        <v>1</v>
      </c>
      <c r="C194" s="110"/>
      <c r="D194" s="6" t="s">
        <v>109</v>
      </c>
      <c r="E194" s="6" t="s">
        <v>110</v>
      </c>
      <c r="F194" s="7" t="s">
        <v>111</v>
      </c>
    </row>
    <row r="195" spans="1:6" x14ac:dyDescent="0.15">
      <c r="A195" s="66" t="str">
        <f>A9</f>
        <v>1</v>
      </c>
      <c r="B195" s="111" t="s">
        <v>7</v>
      </c>
      <c r="C195" s="111"/>
      <c r="D195" s="67">
        <f>F13</f>
        <v>0</v>
      </c>
      <c r="E195" s="67">
        <f t="shared" ref="E195:E208" si="21">(20/100)*D195</f>
        <v>0</v>
      </c>
      <c r="F195" s="68">
        <f t="shared" ref="F195:F208" si="22">(1+(20/100))*D195</f>
        <v>0</v>
      </c>
    </row>
    <row r="196" spans="1:6" x14ac:dyDescent="0.15">
      <c r="A196" s="69">
        <f>A15</f>
        <v>2</v>
      </c>
      <c r="B196" s="106" t="str">
        <f>B15</f>
        <v>DEMOLITION</v>
      </c>
      <c r="C196" s="106"/>
      <c r="D196" s="70">
        <f>F22</f>
        <v>0</v>
      </c>
      <c r="E196" s="70">
        <f t="shared" ref="E196" si="23">(20/100)*D196</f>
        <v>0</v>
      </c>
      <c r="F196" s="71">
        <f t="shared" ref="F196" si="24">(1+(20/100))*D196</f>
        <v>0</v>
      </c>
    </row>
    <row r="197" spans="1:6" x14ac:dyDescent="0.15">
      <c r="A197" s="69">
        <f>A24</f>
        <v>3</v>
      </c>
      <c r="B197" s="106" t="s">
        <v>13</v>
      </c>
      <c r="C197" s="106"/>
      <c r="D197" s="70">
        <f>F47</f>
        <v>0</v>
      </c>
      <c r="E197" s="70">
        <f t="shared" si="21"/>
        <v>0</v>
      </c>
      <c r="F197" s="71">
        <f t="shared" si="22"/>
        <v>0</v>
      </c>
    </row>
    <row r="198" spans="1:6" x14ac:dyDescent="0.15">
      <c r="A198" s="69">
        <f>A49</f>
        <v>4</v>
      </c>
      <c r="B198" s="106" t="s">
        <v>31</v>
      </c>
      <c r="C198" s="106"/>
      <c r="D198" s="70">
        <f>F58</f>
        <v>0</v>
      </c>
      <c r="E198" s="70">
        <f t="shared" si="21"/>
        <v>0</v>
      </c>
      <c r="F198" s="71">
        <f t="shared" si="22"/>
        <v>0</v>
      </c>
    </row>
    <row r="199" spans="1:6" x14ac:dyDescent="0.15">
      <c r="A199" s="69">
        <f>A60</f>
        <v>5</v>
      </c>
      <c r="B199" s="106" t="s">
        <v>41</v>
      </c>
      <c r="C199" s="106"/>
      <c r="D199" s="70">
        <f>F66</f>
        <v>0</v>
      </c>
      <c r="E199" s="70">
        <f t="shared" si="21"/>
        <v>0</v>
      </c>
      <c r="F199" s="71">
        <f t="shared" si="22"/>
        <v>0</v>
      </c>
    </row>
    <row r="200" spans="1:6" x14ac:dyDescent="0.15">
      <c r="A200" s="69">
        <f>A68</f>
        <v>6</v>
      </c>
      <c r="B200" s="106" t="s">
        <v>45</v>
      </c>
      <c r="C200" s="106"/>
      <c r="D200" s="70">
        <f>F96</f>
        <v>0</v>
      </c>
      <c r="E200" s="70">
        <f t="shared" si="21"/>
        <v>0</v>
      </c>
      <c r="F200" s="71">
        <f t="shared" si="22"/>
        <v>0</v>
      </c>
    </row>
    <row r="201" spans="1:6" x14ac:dyDescent="0.15">
      <c r="A201" s="69">
        <f>A98</f>
        <v>7</v>
      </c>
      <c r="B201" s="106" t="s">
        <v>66</v>
      </c>
      <c r="C201" s="106"/>
      <c r="D201" s="70">
        <f>F108</f>
        <v>0</v>
      </c>
      <c r="E201" s="70">
        <f t="shared" si="21"/>
        <v>0</v>
      </c>
      <c r="F201" s="71">
        <f t="shared" si="22"/>
        <v>0</v>
      </c>
    </row>
    <row r="202" spans="1:6" x14ac:dyDescent="0.15">
      <c r="A202" s="69">
        <f>A110</f>
        <v>8</v>
      </c>
      <c r="B202" s="106" t="s">
        <v>73</v>
      </c>
      <c r="C202" s="106"/>
      <c r="D202" s="70">
        <f>F115</f>
        <v>0</v>
      </c>
      <c r="E202" s="70">
        <f t="shared" si="21"/>
        <v>0</v>
      </c>
      <c r="F202" s="71">
        <f t="shared" si="22"/>
        <v>0</v>
      </c>
    </row>
    <row r="203" spans="1:6" x14ac:dyDescent="0.15">
      <c r="A203" s="69">
        <f>A117</f>
        <v>9</v>
      </c>
      <c r="B203" s="106" t="s">
        <v>78</v>
      </c>
      <c r="C203" s="106"/>
      <c r="D203" s="70">
        <f>F122</f>
        <v>0</v>
      </c>
      <c r="E203" s="70">
        <f t="shared" si="21"/>
        <v>0</v>
      </c>
      <c r="F203" s="71">
        <f t="shared" si="22"/>
        <v>0</v>
      </c>
    </row>
    <row r="204" spans="1:6" x14ac:dyDescent="0.15">
      <c r="A204" s="69">
        <f>A124</f>
        <v>10</v>
      </c>
      <c r="B204" s="106" t="s">
        <v>82</v>
      </c>
      <c r="C204" s="106"/>
      <c r="D204" s="70">
        <f>F134</f>
        <v>0</v>
      </c>
      <c r="E204" s="70">
        <f t="shared" si="21"/>
        <v>0</v>
      </c>
      <c r="F204" s="71">
        <f t="shared" si="22"/>
        <v>0</v>
      </c>
    </row>
    <row r="205" spans="1:6" x14ac:dyDescent="0.15">
      <c r="A205" s="69">
        <f>A136</f>
        <v>11</v>
      </c>
      <c r="B205" s="106" t="s">
        <v>92</v>
      </c>
      <c r="C205" s="106"/>
      <c r="D205" s="70">
        <f>F149</f>
        <v>0</v>
      </c>
      <c r="E205" s="70">
        <f t="shared" si="21"/>
        <v>0</v>
      </c>
      <c r="F205" s="71">
        <f t="shared" si="22"/>
        <v>0</v>
      </c>
    </row>
    <row r="206" spans="1:6" x14ac:dyDescent="0.15">
      <c r="A206" s="69">
        <f>A151</f>
        <v>12</v>
      </c>
      <c r="B206" s="106" t="s">
        <v>97</v>
      </c>
      <c r="C206" s="106"/>
      <c r="D206" s="70">
        <f>F153</f>
        <v>0</v>
      </c>
      <c r="E206" s="70">
        <f t="shared" si="21"/>
        <v>0</v>
      </c>
      <c r="F206" s="71">
        <f t="shared" si="22"/>
        <v>0</v>
      </c>
    </row>
    <row r="207" spans="1:6" ht="15" thickBot="1" x14ac:dyDescent="0.2">
      <c r="A207" s="69">
        <f>A155</f>
        <v>13</v>
      </c>
      <c r="B207" s="106" t="s">
        <v>100</v>
      </c>
      <c r="C207" s="106"/>
      <c r="D207" s="70">
        <f>F163</f>
        <v>0</v>
      </c>
      <c r="E207" s="70">
        <f t="shared" si="21"/>
        <v>0</v>
      </c>
      <c r="F207" s="71">
        <f t="shared" si="22"/>
        <v>0</v>
      </c>
    </row>
    <row r="208" spans="1:6" ht="27.75" customHeight="1" thickBot="1" x14ac:dyDescent="0.2">
      <c r="A208" s="72"/>
      <c r="B208" s="107" t="s">
        <v>227</v>
      </c>
      <c r="C208" s="107"/>
      <c r="D208" s="73">
        <f>SUM(D195:D207)</f>
        <v>0</v>
      </c>
      <c r="E208" s="74">
        <f t="shared" si="21"/>
        <v>0</v>
      </c>
      <c r="F208" s="75">
        <f t="shared" si="22"/>
        <v>0</v>
      </c>
    </row>
    <row r="209" spans="1:6" ht="21.75" customHeight="1" thickBot="1" x14ac:dyDescent="0.2">
      <c r="A209" s="69">
        <f>A167</f>
        <v>14</v>
      </c>
      <c r="B209" s="121" t="str">
        <f>B167</f>
        <v>TRANCHE OPTIONNELLE - Pavillon internat</v>
      </c>
      <c r="C209" s="121"/>
      <c r="D209" s="70">
        <f>F189</f>
        <v>0</v>
      </c>
      <c r="E209" s="70">
        <f t="shared" ref="E209:E210" si="25">(20/100)*D209</f>
        <v>0</v>
      </c>
      <c r="F209" s="71">
        <f t="shared" ref="F209:F210" si="26">(1+(20/100))*D209</f>
        <v>0</v>
      </c>
    </row>
    <row r="210" spans="1:6" ht="21.75" customHeight="1" thickBot="1" x14ac:dyDescent="0.2">
      <c r="A210" s="72"/>
      <c r="B210" s="107" t="s">
        <v>113</v>
      </c>
      <c r="C210" s="107"/>
      <c r="D210" s="73">
        <f>D208+D209</f>
        <v>0</v>
      </c>
      <c r="E210" s="74">
        <f t="shared" si="25"/>
        <v>0</v>
      </c>
      <c r="F210" s="75">
        <f t="shared" si="26"/>
        <v>0</v>
      </c>
    </row>
  </sheetData>
  <mergeCells count="25">
    <mergeCell ref="A1:F1"/>
    <mergeCell ref="A3:F3"/>
    <mergeCell ref="A6:F6"/>
    <mergeCell ref="A5:F5"/>
    <mergeCell ref="B200:C200"/>
    <mergeCell ref="A193:F193"/>
    <mergeCell ref="B194:C194"/>
    <mergeCell ref="B195:C195"/>
    <mergeCell ref="B197:C197"/>
    <mergeCell ref="B198:C198"/>
    <mergeCell ref="B199:C199"/>
    <mergeCell ref="B14:F14"/>
    <mergeCell ref="B23:F23"/>
    <mergeCell ref="B196:C196"/>
    <mergeCell ref="A2:F2"/>
    <mergeCell ref="B210:C210"/>
    <mergeCell ref="B205:C205"/>
    <mergeCell ref="B206:C206"/>
    <mergeCell ref="B207:C207"/>
    <mergeCell ref="B208:C208"/>
    <mergeCell ref="B201:C201"/>
    <mergeCell ref="B202:C202"/>
    <mergeCell ref="B203:C203"/>
    <mergeCell ref="B204:C204"/>
    <mergeCell ref="B209:C209"/>
  </mergeCells>
  <phoneticPr fontId="24" type="noConversion"/>
  <pageMargins left="0.78740157480314965" right="0.59055118110236227" top="0.59055118110236227" bottom="0.43307086614173229" header="0.39370078740157483" footer="0.19685039370078741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DQE</vt:lpstr>
      <vt:lpstr>DQE!_Hlk145582203</vt:lpstr>
      <vt:lpstr>DQE!Impression_des_titres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Bachellerie</dc:creator>
  <cp:lastModifiedBy>CAZALA ALAIN</cp:lastModifiedBy>
  <cp:lastPrinted>2025-12-11T14:30:09Z</cp:lastPrinted>
  <dcterms:created xsi:type="dcterms:W3CDTF">2018-02-20T11:04:31Z</dcterms:created>
  <dcterms:modified xsi:type="dcterms:W3CDTF">2025-12-18T09:39:06Z</dcterms:modified>
</cp:coreProperties>
</file>